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190" windowWidth="14940" windowHeight="9900" activeTab="0"/>
  </bookViews>
  <sheets>
    <sheet name="Sheet1 (3)" sheetId="1" r:id="rId1"/>
    <sheet name="Sheet1" sheetId="2" r:id="rId2"/>
    <sheet name="Sheet1 (2)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<sst xmlns="http://schemas.openxmlformats.org/spreadsheetml/2006/main" count="191" uniqueCount="97">
  <si>
    <t>三</t>
  </si>
  <si>
    <t>四</t>
  </si>
  <si>
    <t>五</t>
  </si>
  <si>
    <t>六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</si>
  <si>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</si>
  <si>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</si>
  <si>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</si>
  <si>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</si>
  <si>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</si>
  <si>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</si>
  <si>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</si>
  <si>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总人数</t>
  </si>
  <si>
    <t>十一</t>
  </si>
  <si>
    <t>十二</t>
  </si>
  <si>
    <t>十三</t>
  </si>
  <si>
    <t>十四</t>
  </si>
  <si>
    <t>后道</t>
  </si>
  <si>
    <t>裁剪</t>
  </si>
  <si>
    <t>技术</t>
  </si>
  <si>
    <t>离职数</t>
  </si>
  <si>
    <r>
      <t>1</t>
    </r>
    <r>
      <rPr>
        <sz val="11"/>
        <rFont val="宋体"/>
        <family val="0"/>
      </rPr>
      <t>月</t>
    </r>
  </si>
  <si>
    <r>
      <t>2</t>
    </r>
    <r>
      <rPr>
        <sz val="11"/>
        <rFont val="宋体"/>
        <family val="0"/>
      </rPr>
      <t>月</t>
    </r>
  </si>
  <si>
    <r>
      <t>3</t>
    </r>
    <r>
      <rPr>
        <sz val="11"/>
        <rFont val="宋体"/>
        <family val="0"/>
      </rPr>
      <t>月</t>
    </r>
  </si>
  <si>
    <r>
      <t>4</t>
    </r>
    <r>
      <rPr>
        <sz val="11"/>
        <rFont val="宋体"/>
        <family val="0"/>
      </rPr>
      <t>月</t>
    </r>
  </si>
  <si>
    <r>
      <t>5</t>
    </r>
    <r>
      <rPr>
        <sz val="11"/>
        <rFont val="宋体"/>
        <family val="0"/>
      </rPr>
      <t>月</t>
    </r>
  </si>
  <si>
    <r>
      <t>6</t>
    </r>
    <r>
      <rPr>
        <sz val="11"/>
        <rFont val="宋体"/>
        <family val="0"/>
      </rPr>
      <t>月</t>
    </r>
  </si>
  <si>
    <r>
      <t>7</t>
    </r>
    <r>
      <rPr>
        <sz val="11"/>
        <rFont val="宋体"/>
        <family val="0"/>
      </rPr>
      <t>月</t>
    </r>
  </si>
  <si>
    <r>
      <t>8</t>
    </r>
    <r>
      <rPr>
        <sz val="11"/>
        <rFont val="宋体"/>
        <family val="0"/>
      </rPr>
      <t>月</t>
    </r>
  </si>
  <si>
    <r>
      <t>9</t>
    </r>
    <r>
      <rPr>
        <sz val="11"/>
        <rFont val="宋体"/>
        <family val="0"/>
      </rPr>
      <t>月</t>
    </r>
  </si>
  <si>
    <r>
      <t>10</t>
    </r>
    <r>
      <rPr>
        <sz val="11"/>
        <rFont val="宋体"/>
        <family val="0"/>
      </rPr>
      <t>月</t>
    </r>
  </si>
  <si>
    <r>
      <t>11</t>
    </r>
    <r>
      <rPr>
        <sz val="11"/>
        <rFont val="宋体"/>
        <family val="0"/>
      </rPr>
      <t>月</t>
    </r>
  </si>
  <si>
    <r>
      <t>12</t>
    </r>
    <r>
      <rPr>
        <sz val="11"/>
        <rFont val="宋体"/>
        <family val="0"/>
      </rPr>
      <t>月</t>
    </r>
  </si>
  <si>
    <t>十五</t>
  </si>
  <si>
    <t>统计人：陈胜</t>
  </si>
  <si>
    <t>统计日期：2006.11.1</t>
  </si>
  <si>
    <t>小计</t>
  </si>
  <si>
    <t>总计</t>
  </si>
  <si>
    <t>小离职率</t>
  </si>
  <si>
    <t>总离职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</si>
  <si>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</si>
  <si>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中谷公司员工离职损耗统计表</t>
    </r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</si>
  <si>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</si>
  <si>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</si>
  <si>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</si>
  <si>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</si>
  <si>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</si>
  <si>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</si>
  <si>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</si>
  <si>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</si>
  <si>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</si>
  <si>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</si>
  <si>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</si>
  <si>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</si>
  <si>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小计</t>
  </si>
  <si>
    <t>小离职率</t>
  </si>
  <si>
    <t>后道</t>
  </si>
  <si>
    <t>裁剪</t>
  </si>
  <si>
    <t>技术</t>
  </si>
  <si>
    <t>总计</t>
  </si>
  <si>
    <t>总离职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</si>
  <si>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</si>
  <si>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</si>
  <si>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</si>
  <si>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</si>
  <si>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统计人：陈胜</t>
  </si>
  <si>
    <t>统计日期：2006.11.1</t>
  </si>
  <si>
    <t>年总人数</t>
  </si>
  <si>
    <t>年离职人数</t>
  </si>
  <si>
    <t>人员损耗指数</t>
  </si>
  <si>
    <r>
      <t>组</t>
    </r>
    <r>
      <rPr>
        <b/>
        <sz val="12"/>
        <rFont val="Times New Roman"/>
        <family val="1"/>
      </rPr>
      <t xml:space="preserve">    </t>
    </r>
    <r>
      <rPr>
        <b/>
        <sz val="12"/>
        <rFont val="宋体"/>
        <family val="0"/>
      </rPr>
      <t>别</t>
    </r>
  </si>
  <si>
    <t>一</t>
  </si>
  <si>
    <t>二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</si>
  <si>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</si>
  <si>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</si>
  <si>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</si>
  <si>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</si>
  <si>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</si>
  <si>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</si>
  <si>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</si>
  <si>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</si>
  <si>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</si>
  <si>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后道</t>
  </si>
  <si>
    <t>裁剪</t>
  </si>
  <si>
    <t>技术</t>
  </si>
  <si>
    <t>总计</t>
  </si>
  <si>
    <r>
      <t>1</t>
    </r>
    <r>
      <rPr>
        <sz val="11"/>
        <rFont val="宋体"/>
        <family val="0"/>
      </rPr>
      <t>月</t>
    </r>
  </si>
  <si>
    <t>总人数</t>
  </si>
  <si>
    <t>离职数</t>
  </si>
  <si>
    <r>
      <t>2</t>
    </r>
    <r>
      <rPr>
        <sz val="11"/>
        <rFont val="宋体"/>
        <family val="0"/>
      </rPr>
      <t>月</t>
    </r>
  </si>
  <si>
    <t>年离职人数</t>
  </si>
  <si>
    <t>人员损耗指数</t>
  </si>
  <si>
    <t>统计人：陈胜</t>
  </si>
  <si>
    <t>统计日期：2006.11.1</t>
  </si>
  <si>
    <t>年总月平均人数</t>
  </si>
  <si>
    <r>
      <t xml:space="preserve">       </t>
    </r>
    <r>
      <rPr>
        <b/>
        <u val="single"/>
        <sz val="14"/>
        <rFont val="Times New Roman"/>
        <family val="1"/>
      </rPr>
      <t xml:space="preserve">   05  </t>
    </r>
    <r>
      <rPr>
        <b/>
        <sz val="14"/>
        <rFont val="方正中楷繁体"/>
        <family val="0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方正中楷繁体"/>
        <family val="0"/>
      </rPr>
      <t>中谷公司员工损耗统计表</t>
    </r>
  </si>
  <si>
    <r>
      <t>备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注</t>
    </r>
  </si>
  <si>
    <r>
      <t>本数据自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月至</t>
    </r>
    <r>
      <rPr>
        <sz val="10"/>
        <rFont val="Times New Roman"/>
        <family val="1"/>
      </rPr>
      <t>2005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月为止。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</si>
</sst>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"/>
  </numFmts>
  <fonts count="13">
    <font>
      <sz val="12"/>
      <name val="宋体"/>
      <family val="0"/>
    </font>
    <font>
      <sz val="9"/>
      <name val="宋体"/>
      <family val="0"/>
    </font>
    <font>
      <b/>
      <sz val="14"/>
      <name val="方正中楷繁体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5.25"/>
      <name val="宋体"/>
      <family val="0"/>
    </font>
    <font>
      <sz val="9"/>
      <name val="Times New Roman"/>
      <family val="1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2" xfId="0" applyNumberFormat="1" applyBorder="1" applyAlignment="1">
      <alignment horizontal="center"/>
    </xf>
    <xf numFmtId="9" fontId="0" fillId="0" borderId="3" xfId="15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9" fontId="0" fillId="2" borderId="3" xfId="15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1" fontId="0" fillId="3" borderId="2" xfId="0" applyNumberFormat="1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1" fontId="0" fillId="6" borderId="2" xfId="0" applyNumberFormat="1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1" fontId="0" fillId="7" borderId="2" xfId="0" applyNumberFormat="1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5" borderId="1" xfId="0" applyFill="1" applyBorder="1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9" fontId="0" fillId="0" borderId="3" xfId="15" applyBorder="1" applyAlignment="1">
      <alignment horizontal="center"/>
    </xf>
    <xf numFmtId="9" fontId="0" fillId="2" borderId="3" xfId="15" applyFill="1" applyBorder="1" applyAlignment="1">
      <alignment horizontal="center"/>
    </xf>
    <xf numFmtId="9" fontId="0" fillId="8" borderId="3" xfId="15" applyFill="1" applyBorder="1" applyAlignment="1">
      <alignment horizontal="center"/>
    </xf>
    <xf numFmtId="9" fontId="0" fillId="3" borderId="3" xfId="15" applyFill="1" applyBorder="1" applyAlignment="1">
      <alignment horizontal="center"/>
    </xf>
    <xf numFmtId="9" fontId="0" fillId="4" borderId="3" xfId="15" applyFill="1" applyBorder="1" applyAlignment="1">
      <alignment horizontal="center"/>
    </xf>
    <xf numFmtId="9" fontId="0" fillId="6" borderId="3" xfId="15" applyFill="1" applyBorder="1" applyAlignment="1">
      <alignment horizontal="center"/>
    </xf>
    <xf numFmtId="9" fontId="0" fillId="7" borderId="3" xfId="15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9" fontId="0" fillId="9" borderId="1" xfId="15" applyFill="1" applyBorder="1" applyAlignment="1">
      <alignment horizontal="center"/>
    </xf>
    <xf numFmtId="1" fontId="0" fillId="9" borderId="1" xfId="0" applyNumberFormat="1" applyFill="1" applyBorder="1" applyAlignment="1">
      <alignment horizontal="center"/>
    </xf>
    <xf numFmtId="184" fontId="6" fillId="9" borderId="1" xfId="0" applyNumberFormat="1" applyFont="1" applyFill="1" applyBorder="1" applyAlignment="1">
      <alignment horizontal="center"/>
    </xf>
    <xf numFmtId="184" fontId="0" fillId="9" borderId="1" xfId="0" applyNumberFormat="1" applyFill="1" applyBorder="1" applyAlignment="1">
      <alignment horizontal="center" vertical="center"/>
    </xf>
    <xf numFmtId="184" fontId="0" fillId="9" borderId="1" xfId="15" applyNumberForma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84" fontId="6" fillId="5" borderId="1" xfId="0" applyNumberFormat="1" applyFont="1" applyFill="1" applyBorder="1" applyAlignment="1">
      <alignment horizontal="center"/>
    </xf>
    <xf numFmtId="184" fontId="6" fillId="6" borderId="1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9" fontId="0" fillId="0" borderId="4" xfId="15" applyBorder="1" applyAlignment="1">
      <alignment horizontal="center"/>
    </xf>
    <xf numFmtId="9" fontId="0" fillId="5" borderId="4" xfId="15" applyFill="1" applyBorder="1" applyAlignment="1">
      <alignment horizontal="center"/>
    </xf>
    <xf numFmtId="184" fontId="6" fillId="10" borderId="1" xfId="0" applyNumberFormat="1" applyFont="1" applyFill="1" applyBorder="1" applyAlignment="1">
      <alignment horizontal="center"/>
    </xf>
    <xf numFmtId="9" fontId="6" fillId="5" borderId="4" xfId="15" applyFont="1" applyFill="1" applyBorder="1" applyAlignment="1">
      <alignment horizontal="left"/>
    </xf>
    <xf numFmtId="9" fontId="6" fillId="5" borderId="0" xfId="15" applyFont="1" applyFill="1" applyBorder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184" fontId="6" fillId="5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9" borderId="7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宋体"/>
                <a:ea typeface="宋体"/>
                <a:cs typeface="宋体"/>
              </a:rPr>
              <a:t>各部门员工损耗指数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09175"/>
          <c:w val="0.8475"/>
          <c:h val="0.7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'Sheet1 (3)'!$C$30:$U$30</c:f>
              <c:numCache>
                <c:ptCount val="19"/>
                <c:pt idx="0">
                  <c:v>1.1773584905660377</c:v>
                </c:pt>
                <c:pt idx="1">
                  <c:v>1.4382022471910112</c:v>
                </c:pt>
                <c:pt idx="2">
                  <c:v>1.087248322147651</c:v>
                </c:pt>
                <c:pt idx="3">
                  <c:v>1.4676258992805755</c:v>
                </c:pt>
                <c:pt idx="4">
                  <c:v>0.9635036496350365</c:v>
                </c:pt>
                <c:pt idx="5">
                  <c:v>0.9295774647887324</c:v>
                </c:pt>
                <c:pt idx="6">
                  <c:v>1.8711864406779661</c:v>
                </c:pt>
                <c:pt idx="7">
                  <c:v>1.4721189591078065</c:v>
                </c:pt>
                <c:pt idx="8">
                  <c:v>1.9393939393939394</c:v>
                </c:pt>
                <c:pt idx="9">
                  <c:v>1.5308641975308641</c:v>
                </c:pt>
                <c:pt idx="10">
                  <c:v>1.070631970260223</c:v>
                </c:pt>
                <c:pt idx="11">
                  <c:v>0.8059701492537313</c:v>
                </c:pt>
                <c:pt idx="12">
                  <c:v>2.6294820717131473</c:v>
                </c:pt>
                <c:pt idx="13">
                  <c:v>1.1830985915492958</c:v>
                </c:pt>
                <c:pt idx="14">
                  <c:v>1.0612244897959184</c:v>
                </c:pt>
                <c:pt idx="15">
                  <c:v>1.3579676674364896</c:v>
                </c:pt>
                <c:pt idx="16">
                  <c:v>0.9460580912863071</c:v>
                </c:pt>
                <c:pt idx="17">
                  <c:v>0.84375</c:v>
                </c:pt>
                <c:pt idx="18">
                  <c:v>1.3449152542372882</c:v>
                </c:pt>
              </c:numCache>
            </c:numRef>
          </c:val>
        </c:ser>
        <c:axId val="58767616"/>
        <c:axId val="59146497"/>
      </c:barChart>
      <c:catAx>
        <c:axId val="587676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部门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9146497"/>
        <c:crosses val="autoZero"/>
        <c:auto val="1"/>
        <c:lblOffset val="100"/>
        <c:noMultiLvlLbl val="0"/>
      </c:catAx>
      <c:valAx>
        <c:axId val="591464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latin typeface="宋体"/>
                    <a:ea typeface="宋体"/>
                    <a:cs typeface="宋体"/>
                  </a:rPr>
                  <a:t>损耗指数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767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"/>
          <c:y val="0.42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34</xdr:row>
      <xdr:rowOff>171450</xdr:rowOff>
    </xdr:from>
    <xdr:to>
      <xdr:col>20</xdr:col>
      <xdr:colOff>209550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866775" y="2390775"/>
        <a:ext cx="77057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2"/>
  <sheetViews>
    <sheetView tabSelected="1" workbookViewId="0" topLeftCell="A1">
      <selection activeCell="L30" sqref="L30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5.75390625" style="8" customWidth="1"/>
    <col min="4" max="4" width="5.375" style="0" customWidth="1"/>
    <col min="5" max="5" width="5.75390625" style="0" customWidth="1"/>
    <col min="6" max="20" width="5.125" style="0" customWidth="1"/>
    <col min="21" max="21" width="8.625" style="8" customWidth="1"/>
    <col min="22" max="22" width="11.375" style="8" customWidth="1"/>
  </cols>
  <sheetData>
    <row r="2" spans="1:21" ht="24" customHeight="1">
      <c r="A2" s="71" t="s">
        <v>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2"/>
    </row>
    <row r="3" spans="1:22" ht="15" customHeight="1">
      <c r="A3" s="76" t="s">
        <v>69</v>
      </c>
      <c r="B3" s="76"/>
      <c r="C3" s="4" t="s">
        <v>70</v>
      </c>
      <c r="D3" s="4" t="s">
        <v>71</v>
      </c>
      <c r="E3" s="4" t="s">
        <v>0</v>
      </c>
      <c r="F3" s="4" t="s">
        <v>1</v>
      </c>
      <c r="G3" s="4" t="s">
        <v>2</v>
      </c>
      <c r="H3" s="4" t="s">
        <v>3</v>
      </c>
      <c r="I3" s="4" t="s">
        <v>72</v>
      </c>
      <c r="J3" s="4" t="s">
        <v>73</v>
      </c>
      <c r="K3" s="4" t="s">
        <v>74</v>
      </c>
      <c r="L3" s="4" t="s">
        <v>75</v>
      </c>
      <c r="M3" s="5" t="s">
        <v>76</v>
      </c>
      <c r="N3" s="5" t="s">
        <v>77</v>
      </c>
      <c r="O3" s="5" t="s">
        <v>78</v>
      </c>
      <c r="P3" s="5" t="s">
        <v>79</v>
      </c>
      <c r="Q3" s="5" t="s">
        <v>80</v>
      </c>
      <c r="R3" s="5" t="s">
        <v>81</v>
      </c>
      <c r="S3" s="5" t="s">
        <v>82</v>
      </c>
      <c r="T3" s="5" t="s">
        <v>83</v>
      </c>
      <c r="U3" s="27" t="s">
        <v>84</v>
      </c>
      <c r="V3" s="64"/>
    </row>
    <row r="4" spans="1:22" ht="15" customHeight="1" hidden="1">
      <c r="A4" s="73" t="s">
        <v>85</v>
      </c>
      <c r="B4" s="2" t="s">
        <v>86</v>
      </c>
      <c r="C4" s="1">
        <v>22</v>
      </c>
      <c r="D4" s="1">
        <v>22</v>
      </c>
      <c r="E4" s="1">
        <v>22</v>
      </c>
      <c r="F4" s="1">
        <v>21</v>
      </c>
      <c r="G4" s="1">
        <v>21</v>
      </c>
      <c r="H4" s="1">
        <v>22</v>
      </c>
      <c r="I4" s="1">
        <v>22</v>
      </c>
      <c r="J4" s="1">
        <v>23</v>
      </c>
      <c r="K4" s="1">
        <v>22</v>
      </c>
      <c r="L4" s="1"/>
      <c r="M4" s="1"/>
      <c r="N4" s="1"/>
      <c r="O4" s="1"/>
      <c r="P4" s="1"/>
      <c r="Q4" s="1"/>
      <c r="R4" s="1">
        <v>32</v>
      </c>
      <c r="S4" s="1">
        <v>14</v>
      </c>
      <c r="T4" s="1">
        <v>11</v>
      </c>
      <c r="U4" s="7" t="e">
        <f>#REF!+R4+S4+T4</f>
        <v>#REF!</v>
      </c>
      <c r="V4" s="65"/>
    </row>
    <row r="5" spans="1:22" ht="15" customHeight="1" hidden="1">
      <c r="A5" s="77"/>
      <c r="B5" s="2" t="s">
        <v>87</v>
      </c>
      <c r="C5" s="1">
        <v>0</v>
      </c>
      <c r="D5" s="1">
        <v>0</v>
      </c>
      <c r="E5" s="1">
        <v>2</v>
      </c>
      <c r="F5" s="1">
        <v>7</v>
      </c>
      <c r="G5" s="1">
        <v>0</v>
      </c>
      <c r="H5" s="1">
        <v>0</v>
      </c>
      <c r="I5" s="1">
        <v>2</v>
      </c>
      <c r="J5" s="1">
        <v>4</v>
      </c>
      <c r="K5" s="1">
        <v>0</v>
      </c>
      <c r="L5" s="1"/>
      <c r="M5" s="1"/>
      <c r="N5" s="1"/>
      <c r="O5" s="1"/>
      <c r="P5" s="1"/>
      <c r="Q5" s="1"/>
      <c r="R5" s="1">
        <v>3</v>
      </c>
      <c r="S5" s="1">
        <v>3</v>
      </c>
      <c r="T5" s="1">
        <v>2</v>
      </c>
      <c r="U5" s="7" t="e">
        <f>#REF!+R5+S5+T5</f>
        <v>#REF!</v>
      </c>
      <c r="V5" s="66" t="e">
        <f>U5/U4</f>
        <v>#REF!</v>
      </c>
    </row>
    <row r="6" spans="1:22" ht="15" customHeight="1" hidden="1">
      <c r="A6" s="73" t="s">
        <v>88</v>
      </c>
      <c r="B6" s="9" t="s">
        <v>86</v>
      </c>
      <c r="C6" s="10">
        <v>22</v>
      </c>
      <c r="D6" s="10">
        <v>30</v>
      </c>
      <c r="E6" s="10">
        <v>27</v>
      </c>
      <c r="F6" s="10">
        <v>30</v>
      </c>
      <c r="G6" s="10">
        <v>25</v>
      </c>
      <c r="H6" s="10">
        <v>27</v>
      </c>
      <c r="I6" s="10">
        <v>31</v>
      </c>
      <c r="J6" s="10">
        <v>25</v>
      </c>
      <c r="K6" s="10">
        <v>29</v>
      </c>
      <c r="L6" s="10">
        <v>22</v>
      </c>
      <c r="M6" s="10">
        <v>28</v>
      </c>
      <c r="N6" s="10">
        <v>27</v>
      </c>
      <c r="O6" s="10">
        <v>20</v>
      </c>
      <c r="P6" s="18"/>
      <c r="Q6" s="18"/>
      <c r="R6" s="18">
        <v>53</v>
      </c>
      <c r="S6" s="18">
        <v>20</v>
      </c>
      <c r="T6" s="18">
        <v>10</v>
      </c>
      <c r="U6" s="7" t="e">
        <f>#REF!+R6+S6+T6</f>
        <v>#REF!</v>
      </c>
      <c r="V6" s="65"/>
    </row>
    <row r="7" spans="1:22" ht="15" customHeight="1" hidden="1">
      <c r="A7" s="74"/>
      <c r="B7" s="9" t="s">
        <v>87</v>
      </c>
      <c r="C7" s="10">
        <v>0</v>
      </c>
      <c r="D7" s="10">
        <v>5</v>
      </c>
      <c r="E7" s="10">
        <v>2</v>
      </c>
      <c r="F7" s="10">
        <v>6</v>
      </c>
      <c r="G7" s="10">
        <v>1</v>
      </c>
      <c r="H7" s="10">
        <v>4</v>
      </c>
      <c r="I7" s="10">
        <v>1</v>
      </c>
      <c r="J7" s="10">
        <v>0</v>
      </c>
      <c r="K7" s="10">
        <v>6</v>
      </c>
      <c r="L7" s="10">
        <v>0</v>
      </c>
      <c r="M7" s="10">
        <v>5</v>
      </c>
      <c r="N7" s="10">
        <v>1</v>
      </c>
      <c r="O7" s="10">
        <v>0</v>
      </c>
      <c r="P7" s="18"/>
      <c r="Q7" s="18"/>
      <c r="R7" s="18">
        <v>10</v>
      </c>
      <c r="S7" s="18">
        <v>1</v>
      </c>
      <c r="T7" s="18">
        <v>1</v>
      </c>
      <c r="U7" s="7" t="e">
        <f>#REF!+R7+S7+T7</f>
        <v>#REF!</v>
      </c>
      <c r="V7" s="66" t="e">
        <f>U7/U6</f>
        <v>#REF!</v>
      </c>
    </row>
    <row r="8" spans="1:22" ht="15" customHeight="1" hidden="1">
      <c r="A8" s="73" t="s">
        <v>22</v>
      </c>
      <c r="B8" s="2" t="s">
        <v>86</v>
      </c>
      <c r="C8" s="1">
        <v>26</v>
      </c>
      <c r="D8" s="1">
        <v>25</v>
      </c>
      <c r="E8" s="1">
        <v>26</v>
      </c>
      <c r="F8" s="1">
        <v>26</v>
      </c>
      <c r="G8" s="1">
        <v>24</v>
      </c>
      <c r="H8" s="1">
        <v>25</v>
      </c>
      <c r="I8" s="1">
        <v>28</v>
      </c>
      <c r="J8" s="1">
        <v>28</v>
      </c>
      <c r="K8" s="1">
        <v>33</v>
      </c>
      <c r="L8" s="1">
        <v>23</v>
      </c>
      <c r="M8" s="1">
        <v>28</v>
      </c>
      <c r="N8" s="1">
        <v>27</v>
      </c>
      <c r="O8" s="1">
        <v>29</v>
      </c>
      <c r="P8" s="1">
        <v>23</v>
      </c>
      <c r="Q8" s="1">
        <v>25</v>
      </c>
      <c r="R8" s="1">
        <v>17</v>
      </c>
      <c r="S8" s="1">
        <v>24</v>
      </c>
      <c r="T8" s="1">
        <v>12</v>
      </c>
      <c r="U8" s="7" t="e">
        <f>#REF!+R8+S8+T8</f>
        <v>#REF!</v>
      </c>
      <c r="V8" s="65"/>
    </row>
    <row r="9" spans="1:22" ht="15" customHeight="1" hidden="1">
      <c r="A9" s="75"/>
      <c r="B9" s="2" t="s">
        <v>87</v>
      </c>
      <c r="C9" s="1">
        <v>4</v>
      </c>
      <c r="D9" s="1">
        <v>4</v>
      </c>
      <c r="E9" s="1">
        <v>3</v>
      </c>
      <c r="F9" s="1">
        <v>1</v>
      </c>
      <c r="G9" s="1">
        <v>1</v>
      </c>
      <c r="H9" s="1">
        <v>1</v>
      </c>
      <c r="I9" s="1">
        <v>5</v>
      </c>
      <c r="J9" s="1">
        <v>7</v>
      </c>
      <c r="K9" s="1">
        <v>8</v>
      </c>
      <c r="L9" s="1">
        <v>2</v>
      </c>
      <c r="M9" s="1">
        <v>3</v>
      </c>
      <c r="N9" s="1">
        <v>1</v>
      </c>
      <c r="O9" s="1">
        <v>7</v>
      </c>
      <c r="P9" s="1">
        <v>1</v>
      </c>
      <c r="Q9" s="1">
        <v>4</v>
      </c>
      <c r="R9" s="1">
        <v>6</v>
      </c>
      <c r="S9" s="1">
        <v>4</v>
      </c>
      <c r="T9" s="1">
        <v>1</v>
      </c>
      <c r="U9" s="7" t="e">
        <f>#REF!+R9+S9+T9</f>
        <v>#REF!</v>
      </c>
      <c r="V9" s="66" t="e">
        <f>U9/U8</f>
        <v>#REF!</v>
      </c>
    </row>
    <row r="10" spans="1:22" ht="15" customHeight="1" hidden="1">
      <c r="A10" s="73" t="s">
        <v>23</v>
      </c>
      <c r="B10" s="25" t="s">
        <v>86</v>
      </c>
      <c r="C10" s="26">
        <v>24</v>
      </c>
      <c r="D10" s="26">
        <v>25</v>
      </c>
      <c r="E10" s="26">
        <v>24</v>
      </c>
      <c r="F10" s="26">
        <v>25</v>
      </c>
      <c r="G10" s="26">
        <v>24</v>
      </c>
      <c r="H10" s="26">
        <v>25</v>
      </c>
      <c r="I10" s="26">
        <v>26</v>
      </c>
      <c r="J10" s="26">
        <v>25</v>
      </c>
      <c r="K10" s="26">
        <v>28</v>
      </c>
      <c r="L10" s="26">
        <v>22</v>
      </c>
      <c r="M10" s="26">
        <v>24</v>
      </c>
      <c r="N10" s="26">
        <v>26</v>
      </c>
      <c r="O10" s="26">
        <v>29</v>
      </c>
      <c r="P10" s="26">
        <v>24</v>
      </c>
      <c r="Q10" s="26">
        <v>15</v>
      </c>
      <c r="R10" s="18">
        <v>43</v>
      </c>
      <c r="S10" s="18">
        <v>21</v>
      </c>
      <c r="T10" s="18">
        <v>12</v>
      </c>
      <c r="U10" s="7" t="e">
        <f>#REF!+R10+S10+T10</f>
        <v>#REF!</v>
      </c>
      <c r="V10" s="65"/>
    </row>
    <row r="11" spans="1:22" ht="15" customHeight="1" hidden="1">
      <c r="A11" s="74"/>
      <c r="B11" s="25" t="s">
        <v>87</v>
      </c>
      <c r="C11" s="26">
        <v>4</v>
      </c>
      <c r="D11" s="26">
        <v>6</v>
      </c>
      <c r="E11" s="26">
        <v>2</v>
      </c>
      <c r="F11" s="26">
        <v>1</v>
      </c>
      <c r="G11" s="26">
        <v>2</v>
      </c>
      <c r="H11" s="26">
        <v>1</v>
      </c>
      <c r="I11" s="26">
        <v>5</v>
      </c>
      <c r="J11" s="26">
        <v>2</v>
      </c>
      <c r="K11" s="26">
        <v>8</v>
      </c>
      <c r="L11" s="26">
        <v>1</v>
      </c>
      <c r="M11" s="26">
        <v>2</v>
      </c>
      <c r="N11" s="26">
        <v>2</v>
      </c>
      <c r="O11" s="26">
        <v>11</v>
      </c>
      <c r="P11" s="26">
        <v>6</v>
      </c>
      <c r="Q11" s="26">
        <v>0</v>
      </c>
      <c r="R11" s="18">
        <v>4</v>
      </c>
      <c r="S11" s="18">
        <v>0</v>
      </c>
      <c r="T11" s="18">
        <v>2</v>
      </c>
      <c r="U11" s="7" t="e">
        <f>#REF!+R11+S11+T11</f>
        <v>#REF!</v>
      </c>
      <c r="V11" s="66" t="e">
        <f>U11/U10</f>
        <v>#REF!</v>
      </c>
    </row>
    <row r="12" spans="1:22" ht="15" customHeight="1" hidden="1">
      <c r="A12" s="73" t="s">
        <v>24</v>
      </c>
      <c r="B12" s="2" t="s">
        <v>86</v>
      </c>
      <c r="C12" s="1">
        <v>22</v>
      </c>
      <c r="D12" s="1">
        <v>23</v>
      </c>
      <c r="E12" s="1">
        <v>28</v>
      </c>
      <c r="F12" s="1">
        <v>24</v>
      </c>
      <c r="G12" s="1">
        <v>24</v>
      </c>
      <c r="H12" s="1">
        <v>24</v>
      </c>
      <c r="I12" s="1">
        <v>27</v>
      </c>
      <c r="J12" s="1">
        <v>21</v>
      </c>
      <c r="K12" s="1">
        <v>26</v>
      </c>
      <c r="L12" s="1">
        <v>21</v>
      </c>
      <c r="M12" s="1">
        <v>25</v>
      </c>
      <c r="N12" s="1">
        <v>24</v>
      </c>
      <c r="O12" s="1">
        <v>26</v>
      </c>
      <c r="P12" s="1">
        <v>19</v>
      </c>
      <c r="Q12" s="1">
        <v>16</v>
      </c>
      <c r="R12" s="18">
        <v>46</v>
      </c>
      <c r="S12" s="18">
        <v>20</v>
      </c>
      <c r="T12" s="18">
        <v>10</v>
      </c>
      <c r="U12" s="7" t="e">
        <f>#REF!+R12+S12+T12</f>
        <v>#REF!</v>
      </c>
      <c r="V12" s="65"/>
    </row>
    <row r="13" spans="1:22" ht="15" customHeight="1" hidden="1">
      <c r="A13" s="74"/>
      <c r="B13" s="2" t="s">
        <v>87</v>
      </c>
      <c r="C13" s="1">
        <v>5</v>
      </c>
      <c r="D13" s="1">
        <v>1</v>
      </c>
      <c r="E13" s="1">
        <v>5</v>
      </c>
      <c r="F13" s="1">
        <v>1</v>
      </c>
      <c r="G13" s="1">
        <v>2</v>
      </c>
      <c r="H13" s="1">
        <v>0</v>
      </c>
      <c r="I13" s="1">
        <v>8</v>
      </c>
      <c r="J13" s="1">
        <v>2</v>
      </c>
      <c r="K13" s="1">
        <v>8</v>
      </c>
      <c r="L13" s="1">
        <v>0</v>
      </c>
      <c r="M13" s="1">
        <v>4</v>
      </c>
      <c r="N13" s="1">
        <v>4</v>
      </c>
      <c r="O13" s="1">
        <v>4</v>
      </c>
      <c r="P13" s="1">
        <v>1</v>
      </c>
      <c r="Q13" s="1">
        <v>0</v>
      </c>
      <c r="R13" s="18">
        <v>7</v>
      </c>
      <c r="S13" s="18">
        <v>3</v>
      </c>
      <c r="T13" s="18">
        <v>0</v>
      </c>
      <c r="U13" s="7" t="e">
        <f>#REF!+R13+S13+T13</f>
        <v>#REF!</v>
      </c>
      <c r="V13" s="66" t="e">
        <f>U13/U12</f>
        <v>#REF!</v>
      </c>
    </row>
    <row r="14" spans="1:22" ht="15" customHeight="1" hidden="1">
      <c r="A14" s="73" t="s">
        <v>25</v>
      </c>
      <c r="B14" s="11" t="s">
        <v>86</v>
      </c>
      <c r="C14" s="12">
        <v>21</v>
      </c>
      <c r="D14" s="12">
        <v>22</v>
      </c>
      <c r="E14" s="12">
        <v>27</v>
      </c>
      <c r="F14" s="12">
        <v>24</v>
      </c>
      <c r="G14" s="12">
        <v>24</v>
      </c>
      <c r="H14" s="12">
        <v>25</v>
      </c>
      <c r="I14" s="12">
        <v>27</v>
      </c>
      <c r="J14" s="12">
        <v>24</v>
      </c>
      <c r="K14" s="12">
        <v>23</v>
      </c>
      <c r="L14" s="12">
        <v>24</v>
      </c>
      <c r="M14" s="12">
        <v>25</v>
      </c>
      <c r="N14" s="12">
        <v>24</v>
      </c>
      <c r="O14" s="12">
        <v>22</v>
      </c>
      <c r="P14" s="12">
        <v>20</v>
      </c>
      <c r="Q14" s="12">
        <v>16</v>
      </c>
      <c r="R14" s="18">
        <v>51</v>
      </c>
      <c r="S14" s="18">
        <v>20</v>
      </c>
      <c r="T14" s="18">
        <v>10</v>
      </c>
      <c r="U14" s="7" t="e">
        <f>#REF!+R14+S14+T14</f>
        <v>#REF!</v>
      </c>
      <c r="V14" s="65"/>
    </row>
    <row r="15" spans="1:22" ht="15" customHeight="1" hidden="1">
      <c r="A15" s="74"/>
      <c r="B15" s="11" t="s">
        <v>87</v>
      </c>
      <c r="C15" s="13">
        <v>2</v>
      </c>
      <c r="D15" s="14">
        <v>4</v>
      </c>
      <c r="E15" s="12">
        <v>2</v>
      </c>
      <c r="F15" s="14">
        <v>2</v>
      </c>
      <c r="G15" s="14">
        <v>1</v>
      </c>
      <c r="H15" s="14">
        <v>1</v>
      </c>
      <c r="I15" s="14">
        <v>7</v>
      </c>
      <c r="J15" s="14">
        <v>5</v>
      </c>
      <c r="K15" s="14">
        <v>1</v>
      </c>
      <c r="L15" s="14">
        <v>6</v>
      </c>
      <c r="M15" s="14">
        <v>2</v>
      </c>
      <c r="N15" s="14">
        <v>0</v>
      </c>
      <c r="O15" s="14">
        <v>4</v>
      </c>
      <c r="P15" s="14">
        <v>2</v>
      </c>
      <c r="Q15" s="14">
        <v>1</v>
      </c>
      <c r="R15" s="42">
        <v>3</v>
      </c>
      <c r="S15" s="42">
        <v>1</v>
      </c>
      <c r="T15" s="42">
        <v>0</v>
      </c>
      <c r="U15" s="7" t="e">
        <f>#REF!+R15+S15+T15</f>
        <v>#REF!</v>
      </c>
      <c r="V15" s="66" t="e">
        <f>U15/U14</f>
        <v>#REF!</v>
      </c>
    </row>
    <row r="16" spans="1:22" ht="15" customHeight="1" hidden="1">
      <c r="A16" s="73" t="s">
        <v>26</v>
      </c>
      <c r="B16" s="2" t="s">
        <v>86</v>
      </c>
      <c r="C16" s="7">
        <v>21</v>
      </c>
      <c r="D16" s="3">
        <v>21</v>
      </c>
      <c r="E16" s="3">
        <v>25</v>
      </c>
      <c r="F16" s="3">
        <v>24</v>
      </c>
      <c r="G16" s="3">
        <v>22</v>
      </c>
      <c r="H16" s="3">
        <v>24</v>
      </c>
      <c r="I16" s="3">
        <v>23</v>
      </c>
      <c r="J16" s="3">
        <v>21</v>
      </c>
      <c r="K16" s="3">
        <v>24</v>
      </c>
      <c r="L16" s="3">
        <v>25</v>
      </c>
      <c r="M16" s="3">
        <v>25</v>
      </c>
      <c r="N16" s="3">
        <v>25</v>
      </c>
      <c r="O16" s="3">
        <v>23</v>
      </c>
      <c r="P16" s="3">
        <v>22</v>
      </c>
      <c r="Q16" s="3">
        <v>18</v>
      </c>
      <c r="R16" s="42">
        <v>39</v>
      </c>
      <c r="S16" s="42">
        <v>22</v>
      </c>
      <c r="T16" s="42">
        <v>11</v>
      </c>
      <c r="U16" s="7" t="e">
        <f>#REF!+R16+S16+T16</f>
        <v>#REF!</v>
      </c>
      <c r="V16" s="65"/>
    </row>
    <row r="17" spans="1:22" ht="15" customHeight="1" hidden="1">
      <c r="A17" s="74"/>
      <c r="B17" s="2" t="s">
        <v>87</v>
      </c>
      <c r="C17" s="7">
        <v>0</v>
      </c>
      <c r="D17" s="3">
        <v>3</v>
      </c>
      <c r="E17" s="3">
        <v>3</v>
      </c>
      <c r="F17" s="3">
        <v>5</v>
      </c>
      <c r="G17" s="3">
        <v>1</v>
      </c>
      <c r="H17" s="3">
        <v>1</v>
      </c>
      <c r="I17" s="3">
        <v>4</v>
      </c>
      <c r="J17" s="3">
        <v>3</v>
      </c>
      <c r="K17" s="3">
        <v>5</v>
      </c>
      <c r="L17" s="3">
        <v>6</v>
      </c>
      <c r="M17" s="3">
        <v>2</v>
      </c>
      <c r="N17" s="3">
        <v>4</v>
      </c>
      <c r="O17" s="3">
        <v>8</v>
      </c>
      <c r="P17" s="3">
        <v>5</v>
      </c>
      <c r="Q17" s="3">
        <v>4</v>
      </c>
      <c r="R17" s="42">
        <v>5</v>
      </c>
      <c r="S17" s="42">
        <v>3</v>
      </c>
      <c r="T17" s="42">
        <v>0</v>
      </c>
      <c r="U17" s="7" t="e">
        <f>#REF!+R17+S17+T17</f>
        <v>#REF!</v>
      </c>
      <c r="V17" s="66" t="e">
        <f>U17/U16</f>
        <v>#REF!</v>
      </c>
    </row>
    <row r="18" spans="1:22" ht="15" customHeight="1" hidden="1">
      <c r="A18" s="73" t="s">
        <v>27</v>
      </c>
      <c r="B18" s="15" t="s">
        <v>86</v>
      </c>
      <c r="C18" s="16">
        <v>24</v>
      </c>
      <c r="D18" s="17">
        <v>20</v>
      </c>
      <c r="E18" s="17">
        <v>24</v>
      </c>
      <c r="F18" s="17">
        <v>25</v>
      </c>
      <c r="G18" s="17">
        <v>21</v>
      </c>
      <c r="H18" s="17">
        <v>22</v>
      </c>
      <c r="I18" s="17">
        <v>23</v>
      </c>
      <c r="J18" s="17">
        <v>19</v>
      </c>
      <c r="K18" s="17">
        <v>22</v>
      </c>
      <c r="L18" s="17">
        <v>23</v>
      </c>
      <c r="M18" s="17">
        <v>24</v>
      </c>
      <c r="N18" s="17">
        <v>22</v>
      </c>
      <c r="O18" s="17">
        <v>23</v>
      </c>
      <c r="P18" s="17">
        <v>22</v>
      </c>
      <c r="Q18" s="17">
        <v>15</v>
      </c>
      <c r="R18" s="42">
        <v>37</v>
      </c>
      <c r="S18" s="42">
        <v>21</v>
      </c>
      <c r="T18" s="42">
        <v>11</v>
      </c>
      <c r="U18" s="7" t="e">
        <f>#REF!+R18+S18+T18</f>
        <v>#REF!</v>
      </c>
      <c r="V18" s="65"/>
    </row>
    <row r="19" spans="1:22" ht="15" customHeight="1" hidden="1">
      <c r="A19" s="74"/>
      <c r="B19" s="15" t="s">
        <v>87</v>
      </c>
      <c r="C19" s="16">
        <v>3</v>
      </c>
      <c r="D19" s="17">
        <v>3</v>
      </c>
      <c r="E19" s="17">
        <v>4</v>
      </c>
      <c r="F19" s="17">
        <v>4</v>
      </c>
      <c r="G19" s="17">
        <v>0</v>
      </c>
      <c r="H19" s="17">
        <v>3</v>
      </c>
      <c r="I19" s="17">
        <v>1</v>
      </c>
      <c r="J19" s="17">
        <v>2</v>
      </c>
      <c r="K19" s="17">
        <v>1</v>
      </c>
      <c r="L19" s="17">
        <v>4</v>
      </c>
      <c r="M19" s="17">
        <v>1</v>
      </c>
      <c r="N19" s="17">
        <v>1</v>
      </c>
      <c r="O19" s="17">
        <v>7</v>
      </c>
      <c r="P19" s="17">
        <v>2</v>
      </c>
      <c r="Q19" s="17">
        <v>1</v>
      </c>
      <c r="R19" s="42">
        <v>5</v>
      </c>
      <c r="S19" s="42">
        <v>2</v>
      </c>
      <c r="T19" s="42">
        <v>0</v>
      </c>
      <c r="U19" s="7" t="e">
        <f>#REF!+R19+S19+T19</f>
        <v>#REF!</v>
      </c>
      <c r="V19" s="66" t="e">
        <f>U19/U18</f>
        <v>#REF!</v>
      </c>
    </row>
    <row r="20" spans="1:22" ht="15" customHeight="1" hidden="1">
      <c r="A20" s="73" t="s">
        <v>28</v>
      </c>
      <c r="B20" s="2" t="s">
        <v>86</v>
      </c>
      <c r="C20" s="7">
        <v>20</v>
      </c>
      <c r="D20" s="3">
        <v>19</v>
      </c>
      <c r="E20" s="3">
        <v>25</v>
      </c>
      <c r="F20" s="3">
        <v>21</v>
      </c>
      <c r="G20" s="3">
        <v>24</v>
      </c>
      <c r="H20" s="3">
        <v>21</v>
      </c>
      <c r="I20" s="3">
        <v>22</v>
      </c>
      <c r="J20" s="3">
        <v>19</v>
      </c>
      <c r="K20" s="3">
        <v>22</v>
      </c>
      <c r="L20" s="3">
        <v>20</v>
      </c>
      <c r="M20" s="3">
        <v>23</v>
      </c>
      <c r="N20" s="3">
        <v>25</v>
      </c>
      <c r="O20" s="3">
        <v>20</v>
      </c>
      <c r="P20" s="3">
        <v>20</v>
      </c>
      <c r="Q20" s="3">
        <v>12</v>
      </c>
      <c r="R20" s="42">
        <v>32</v>
      </c>
      <c r="S20" s="42">
        <v>20</v>
      </c>
      <c r="T20" s="42">
        <v>12</v>
      </c>
      <c r="U20" s="7" t="e">
        <f>#REF!+R20+S20+T20</f>
        <v>#REF!</v>
      </c>
      <c r="V20" s="65"/>
    </row>
    <row r="21" spans="1:22" ht="15" customHeight="1" hidden="1">
      <c r="A21" s="74"/>
      <c r="B21" s="2" t="s">
        <v>87</v>
      </c>
      <c r="C21" s="7">
        <v>2</v>
      </c>
      <c r="D21" s="3">
        <v>0</v>
      </c>
      <c r="E21" s="3">
        <v>2</v>
      </c>
      <c r="F21" s="3">
        <v>1</v>
      </c>
      <c r="G21" s="3">
        <v>6</v>
      </c>
      <c r="H21" s="3">
        <v>0</v>
      </c>
      <c r="I21" s="3">
        <v>1</v>
      </c>
      <c r="J21" s="3">
        <v>1</v>
      </c>
      <c r="K21" s="3">
        <v>3</v>
      </c>
      <c r="L21" s="3">
        <v>3</v>
      </c>
      <c r="M21" s="3">
        <v>1</v>
      </c>
      <c r="N21" s="3">
        <v>0</v>
      </c>
      <c r="O21" s="3">
        <v>3</v>
      </c>
      <c r="P21" s="3">
        <v>0</v>
      </c>
      <c r="Q21" s="3">
        <v>3</v>
      </c>
      <c r="R21" s="42">
        <v>3</v>
      </c>
      <c r="S21" s="42">
        <v>0</v>
      </c>
      <c r="T21" s="42">
        <v>1</v>
      </c>
      <c r="U21" s="7" t="e">
        <f>#REF!+R21+S21+T21</f>
        <v>#REF!</v>
      </c>
      <c r="V21" s="66" t="e">
        <f>U21/U20</f>
        <v>#REF!</v>
      </c>
    </row>
    <row r="22" spans="1:22" ht="15" customHeight="1" hidden="1">
      <c r="A22" s="73" t="s">
        <v>29</v>
      </c>
      <c r="B22" s="19" t="s">
        <v>86</v>
      </c>
      <c r="C22" s="20">
        <v>22</v>
      </c>
      <c r="D22" s="21">
        <v>20</v>
      </c>
      <c r="E22" s="21">
        <v>25</v>
      </c>
      <c r="F22" s="21">
        <v>20</v>
      </c>
      <c r="G22" s="21">
        <v>21</v>
      </c>
      <c r="H22" s="21">
        <v>25</v>
      </c>
      <c r="I22" s="21">
        <v>22</v>
      </c>
      <c r="J22" s="21">
        <v>20</v>
      </c>
      <c r="K22" s="21">
        <v>23</v>
      </c>
      <c r="L22" s="21">
        <v>21</v>
      </c>
      <c r="M22" s="21">
        <v>23</v>
      </c>
      <c r="N22" s="21">
        <v>24</v>
      </c>
      <c r="O22" s="21">
        <v>21</v>
      </c>
      <c r="P22" s="21">
        <v>22</v>
      </c>
      <c r="Q22" s="21">
        <v>10</v>
      </c>
      <c r="R22" s="42">
        <v>27</v>
      </c>
      <c r="S22" s="42">
        <v>20</v>
      </c>
      <c r="T22" s="42">
        <v>10</v>
      </c>
      <c r="U22" s="7" t="e">
        <f>#REF!+R22+S22+T22</f>
        <v>#REF!</v>
      </c>
      <c r="V22" s="65"/>
    </row>
    <row r="23" spans="1:22" ht="15" customHeight="1" hidden="1">
      <c r="A23" s="74"/>
      <c r="B23" s="19" t="s">
        <v>87</v>
      </c>
      <c r="C23" s="20">
        <v>2</v>
      </c>
      <c r="D23" s="21">
        <v>1</v>
      </c>
      <c r="E23" s="21">
        <v>2</v>
      </c>
      <c r="F23" s="21">
        <v>1</v>
      </c>
      <c r="G23" s="21">
        <v>0</v>
      </c>
      <c r="H23" s="21">
        <v>7</v>
      </c>
      <c r="I23" s="21">
        <v>5</v>
      </c>
      <c r="J23" s="21">
        <v>0</v>
      </c>
      <c r="K23" s="21">
        <v>3</v>
      </c>
      <c r="L23" s="21">
        <v>3</v>
      </c>
      <c r="M23" s="21">
        <v>2</v>
      </c>
      <c r="N23" s="21">
        <v>1</v>
      </c>
      <c r="O23" s="21">
        <v>5</v>
      </c>
      <c r="P23" s="21">
        <v>2</v>
      </c>
      <c r="Q23" s="21">
        <v>0</v>
      </c>
      <c r="R23" s="42">
        <v>0</v>
      </c>
      <c r="S23" s="42">
        <v>1</v>
      </c>
      <c r="T23" s="42">
        <v>1</v>
      </c>
      <c r="U23" s="7" t="e">
        <f>#REF!+R23+S23+T23</f>
        <v>#REF!</v>
      </c>
      <c r="V23" s="66" t="e">
        <f>U23/U22</f>
        <v>#REF!</v>
      </c>
    </row>
    <row r="24" spans="1:22" ht="15" customHeight="1" hidden="1">
      <c r="A24" s="73" t="s">
        <v>30</v>
      </c>
      <c r="B24" s="2" t="s">
        <v>86</v>
      </c>
      <c r="C24" s="7">
        <v>22</v>
      </c>
      <c r="D24" s="3">
        <v>20</v>
      </c>
      <c r="E24" s="3">
        <v>22</v>
      </c>
      <c r="F24" s="3">
        <v>20</v>
      </c>
      <c r="G24" s="3">
        <v>23</v>
      </c>
      <c r="H24" s="3">
        <v>22</v>
      </c>
      <c r="I24" s="3">
        <v>24</v>
      </c>
      <c r="J24" s="3">
        <v>23</v>
      </c>
      <c r="K24" s="3">
        <v>23</v>
      </c>
      <c r="L24" s="3">
        <v>22</v>
      </c>
      <c r="M24" s="3">
        <v>23</v>
      </c>
      <c r="N24" s="3">
        <v>25</v>
      </c>
      <c r="O24" s="3">
        <v>21</v>
      </c>
      <c r="P24" s="3">
        <v>21</v>
      </c>
      <c r="Q24" s="3">
        <v>10</v>
      </c>
      <c r="R24" s="42">
        <v>28</v>
      </c>
      <c r="S24" s="42">
        <v>20</v>
      </c>
      <c r="T24" s="42">
        <v>9</v>
      </c>
      <c r="U24" s="7" t="e">
        <f>#REF!+R24+S24+T24</f>
        <v>#REF!</v>
      </c>
      <c r="V24" s="65"/>
    </row>
    <row r="25" spans="1:22" ht="15" customHeight="1" hidden="1">
      <c r="A25" s="74"/>
      <c r="B25" s="2" t="s">
        <v>87</v>
      </c>
      <c r="C25" s="7">
        <v>4</v>
      </c>
      <c r="D25" s="3">
        <v>3</v>
      </c>
      <c r="E25" s="3">
        <v>0</v>
      </c>
      <c r="F25" s="3">
        <v>5</v>
      </c>
      <c r="G25" s="3">
        <v>6</v>
      </c>
      <c r="H25" s="3">
        <v>4</v>
      </c>
      <c r="I25" s="3">
        <v>5</v>
      </c>
      <c r="J25" s="3">
        <v>4</v>
      </c>
      <c r="K25" s="3">
        <v>5</v>
      </c>
      <c r="L25" s="3">
        <v>6</v>
      </c>
      <c r="M25" s="3">
        <v>2</v>
      </c>
      <c r="N25" s="3">
        <v>4</v>
      </c>
      <c r="O25" s="3">
        <v>5</v>
      </c>
      <c r="P25" s="3">
        <v>2</v>
      </c>
      <c r="Q25" s="3">
        <v>0</v>
      </c>
      <c r="R25" s="42">
        <v>0</v>
      </c>
      <c r="S25" s="42">
        <v>1</v>
      </c>
      <c r="T25" s="42">
        <v>0</v>
      </c>
      <c r="U25" s="7" t="e">
        <f>#REF!+R25+S25+T25</f>
        <v>#REF!</v>
      </c>
      <c r="V25" s="66" t="e">
        <f>U25/U24</f>
        <v>#REF!</v>
      </c>
    </row>
    <row r="26" spans="1:22" ht="15" customHeight="1" hidden="1">
      <c r="A26" s="73" t="s">
        <v>31</v>
      </c>
      <c r="B26" s="22" t="s">
        <v>86</v>
      </c>
      <c r="C26" s="23">
        <v>19</v>
      </c>
      <c r="D26" s="24">
        <v>20</v>
      </c>
      <c r="E26" s="24">
        <v>23</v>
      </c>
      <c r="F26" s="24">
        <v>18</v>
      </c>
      <c r="G26" s="24">
        <v>21</v>
      </c>
      <c r="H26" s="24">
        <v>22</v>
      </c>
      <c r="I26" s="24">
        <v>20</v>
      </c>
      <c r="J26" s="24">
        <v>21</v>
      </c>
      <c r="K26" s="24">
        <v>22</v>
      </c>
      <c r="L26" s="24">
        <v>20</v>
      </c>
      <c r="M26" s="24">
        <v>21</v>
      </c>
      <c r="N26" s="24">
        <v>19</v>
      </c>
      <c r="O26" s="24">
        <v>17</v>
      </c>
      <c r="P26" s="24">
        <v>20</v>
      </c>
      <c r="Q26" s="24">
        <v>10</v>
      </c>
      <c r="R26" s="42">
        <v>28</v>
      </c>
      <c r="S26" s="42">
        <v>19</v>
      </c>
      <c r="T26" s="42">
        <v>10</v>
      </c>
      <c r="U26" s="7" t="e">
        <f>#REF!+R26+S26+T26</f>
        <v>#REF!</v>
      </c>
      <c r="V26" s="65"/>
    </row>
    <row r="27" spans="1:22" ht="15" customHeight="1" hidden="1">
      <c r="A27" s="74"/>
      <c r="B27" s="59" t="s">
        <v>87</v>
      </c>
      <c r="C27" s="23">
        <v>0</v>
      </c>
      <c r="D27" s="24">
        <v>2</v>
      </c>
      <c r="E27" s="24">
        <v>0</v>
      </c>
      <c r="F27" s="24">
        <v>0</v>
      </c>
      <c r="G27" s="24">
        <v>2</v>
      </c>
      <c r="H27" s="24">
        <v>0</v>
      </c>
      <c r="I27" s="24">
        <v>2</v>
      </c>
      <c r="J27" s="24">
        <v>3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0</v>
      </c>
      <c r="Q27" s="24">
        <v>0</v>
      </c>
      <c r="R27" s="42">
        <v>3</v>
      </c>
      <c r="S27" s="42">
        <v>0</v>
      </c>
      <c r="T27" s="42">
        <v>1</v>
      </c>
      <c r="U27" s="7" t="e">
        <f>#REF!+R27+S27+T27</f>
        <v>#REF!</v>
      </c>
      <c r="V27" s="66" t="e">
        <f>U27/U26</f>
        <v>#REF!</v>
      </c>
    </row>
    <row r="28" spans="1:22" ht="19.5" customHeight="1">
      <c r="A28" s="78" t="s">
        <v>93</v>
      </c>
      <c r="B28" s="79"/>
      <c r="C28" s="60">
        <f aca="true" t="shared" si="0" ref="C28:Q28">(C4+C6+C8+C10+C12+C14+C16+C18+C20+C22+C24+C26)/12</f>
        <v>22.083333333333332</v>
      </c>
      <c r="D28" s="60">
        <f t="shared" si="0"/>
        <v>22.25</v>
      </c>
      <c r="E28" s="60">
        <f t="shared" si="0"/>
        <v>24.833333333333332</v>
      </c>
      <c r="F28" s="60">
        <f t="shared" si="0"/>
        <v>23.166666666666668</v>
      </c>
      <c r="G28" s="60">
        <f t="shared" si="0"/>
        <v>22.833333333333332</v>
      </c>
      <c r="H28" s="60">
        <f t="shared" si="0"/>
        <v>23.666666666666668</v>
      </c>
      <c r="I28" s="60">
        <f t="shared" si="0"/>
        <v>24.583333333333332</v>
      </c>
      <c r="J28" s="60">
        <f t="shared" si="0"/>
        <v>22.416666666666668</v>
      </c>
      <c r="K28" s="60">
        <f t="shared" si="0"/>
        <v>24.75</v>
      </c>
      <c r="L28" s="60">
        <f t="shared" si="0"/>
        <v>20.25</v>
      </c>
      <c r="M28" s="60">
        <f t="shared" si="0"/>
        <v>22.416666666666668</v>
      </c>
      <c r="N28" s="60">
        <f t="shared" si="0"/>
        <v>22.333333333333332</v>
      </c>
      <c r="O28" s="60">
        <f t="shared" si="0"/>
        <v>20.916666666666668</v>
      </c>
      <c r="P28" s="60">
        <f t="shared" si="0"/>
        <v>17.75</v>
      </c>
      <c r="Q28" s="60">
        <f t="shared" si="0"/>
        <v>12.25</v>
      </c>
      <c r="R28" s="60">
        <f>(R4+R6+R8+R10+R12+R14+R16+R18+R20+R22+R24+R26)/12</f>
        <v>36.083333333333336</v>
      </c>
      <c r="S28" s="60">
        <f>(S4+S6+S8+S10+S12+S14+S16+S18+S20+S22+S24+S26)/12</f>
        <v>20.083333333333332</v>
      </c>
      <c r="T28" s="60">
        <f>(T4+T6+T8+T10+T12+T14+T16+T18+T20+T22+T24+T26)/12</f>
        <v>10.666666666666666</v>
      </c>
      <c r="U28" s="60">
        <f>SUM(C28:T28)</f>
        <v>393.3333333333333</v>
      </c>
      <c r="V28" s="67"/>
    </row>
    <row r="29" spans="1:22" ht="19.5" customHeight="1">
      <c r="A29" s="78" t="s">
        <v>89</v>
      </c>
      <c r="B29" s="79"/>
      <c r="C29" s="61">
        <f aca="true" t="shared" si="1" ref="C29:Q29">C5+C7+C9++C11+C13+C15+C17+C19+C21+C23+C25+C27</f>
        <v>26</v>
      </c>
      <c r="D29" s="61">
        <f t="shared" si="1"/>
        <v>32</v>
      </c>
      <c r="E29" s="61">
        <f t="shared" si="1"/>
        <v>27</v>
      </c>
      <c r="F29" s="61">
        <f t="shared" si="1"/>
        <v>34</v>
      </c>
      <c r="G29" s="61">
        <f t="shared" si="1"/>
        <v>22</v>
      </c>
      <c r="H29" s="61">
        <f t="shared" si="1"/>
        <v>22</v>
      </c>
      <c r="I29" s="61">
        <f t="shared" si="1"/>
        <v>46</v>
      </c>
      <c r="J29" s="61">
        <f t="shared" si="1"/>
        <v>33</v>
      </c>
      <c r="K29" s="61">
        <f t="shared" si="1"/>
        <v>48</v>
      </c>
      <c r="L29" s="61">
        <f t="shared" si="1"/>
        <v>31</v>
      </c>
      <c r="M29" s="61">
        <f t="shared" si="1"/>
        <v>24</v>
      </c>
      <c r="N29" s="61">
        <f t="shared" si="1"/>
        <v>18</v>
      </c>
      <c r="O29" s="61">
        <f t="shared" si="1"/>
        <v>55</v>
      </c>
      <c r="P29" s="61">
        <f t="shared" si="1"/>
        <v>21</v>
      </c>
      <c r="Q29" s="61">
        <f t="shared" si="1"/>
        <v>13</v>
      </c>
      <c r="R29" s="61">
        <f>R5+R7+R9++R11+R13+R15+R17+R19+R21+R23+R25+R27</f>
        <v>49</v>
      </c>
      <c r="S29" s="61">
        <f>S5+S7+S9++S11+S13+S15+S17+S19+S21+S23+S25+S27</f>
        <v>19</v>
      </c>
      <c r="T29" s="61">
        <f>T5+T7+T9++T11+T13+T15+T17+T19+T21+T23+T25+T27</f>
        <v>9</v>
      </c>
      <c r="U29" s="61">
        <f>SUM(C29:T29)</f>
        <v>529</v>
      </c>
      <c r="V29" s="67"/>
    </row>
    <row r="30" spans="1:22" ht="19.5" customHeight="1">
      <c r="A30" s="78" t="s">
        <v>90</v>
      </c>
      <c r="B30" s="79"/>
      <c r="C30" s="62">
        <f aca="true" t="shared" si="2" ref="C30:Q30">C29/C28</f>
        <v>1.1773584905660377</v>
      </c>
      <c r="D30" s="63">
        <f t="shared" si="2"/>
        <v>1.4382022471910112</v>
      </c>
      <c r="E30" s="62">
        <f t="shared" si="2"/>
        <v>1.087248322147651</v>
      </c>
      <c r="F30" s="63">
        <f t="shared" si="2"/>
        <v>1.4676258992805755</v>
      </c>
      <c r="G30" s="62">
        <f t="shared" si="2"/>
        <v>0.9635036496350365</v>
      </c>
      <c r="H30" s="62">
        <f t="shared" si="2"/>
        <v>0.9295774647887324</v>
      </c>
      <c r="I30" s="63">
        <f t="shared" si="2"/>
        <v>1.8711864406779661</v>
      </c>
      <c r="J30" s="62">
        <f t="shared" si="2"/>
        <v>1.4721189591078065</v>
      </c>
      <c r="K30" s="63">
        <f t="shared" si="2"/>
        <v>1.9393939393939394</v>
      </c>
      <c r="L30" s="63">
        <f t="shared" si="2"/>
        <v>1.5308641975308641</v>
      </c>
      <c r="M30" s="62">
        <f t="shared" si="2"/>
        <v>1.070631970260223</v>
      </c>
      <c r="N30" s="62">
        <f t="shared" si="2"/>
        <v>0.8059701492537313</v>
      </c>
      <c r="O30" s="63">
        <f t="shared" si="2"/>
        <v>2.6294820717131473</v>
      </c>
      <c r="P30" s="62">
        <f t="shared" si="2"/>
        <v>1.1830985915492958</v>
      </c>
      <c r="Q30" s="62">
        <f t="shared" si="2"/>
        <v>1.0612244897959184</v>
      </c>
      <c r="R30" s="62">
        <f>R29/R28</f>
        <v>1.3579676674364896</v>
      </c>
      <c r="S30" s="62">
        <f>S29/S28</f>
        <v>0.9460580912863071</v>
      </c>
      <c r="T30" s="62">
        <f>T29/T28</f>
        <v>0.84375</v>
      </c>
      <c r="U30" s="68">
        <f>U29/U28</f>
        <v>1.3449152542372882</v>
      </c>
      <c r="V30" s="69"/>
    </row>
    <row r="31" spans="1:22" ht="19.5" customHeight="1">
      <c r="A31" s="82" t="s">
        <v>95</v>
      </c>
      <c r="B31" s="82"/>
      <c r="C31" s="80" t="s">
        <v>96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70"/>
    </row>
    <row r="32" spans="10:22" ht="15" customHeight="1">
      <c r="J32" s="81" t="s">
        <v>91</v>
      </c>
      <c r="K32" s="81"/>
      <c r="L32" s="81"/>
      <c r="M32" s="81"/>
      <c r="N32" s="81"/>
      <c r="O32" s="83" t="s">
        <v>92</v>
      </c>
      <c r="P32" s="83"/>
      <c r="Q32" s="83"/>
      <c r="R32" s="83"/>
      <c r="S32" s="83"/>
      <c r="T32" s="83"/>
      <c r="U32" s="83"/>
      <c r="V32" s="83"/>
    </row>
  </sheetData>
  <mergeCells count="21">
    <mergeCell ref="O32:V32"/>
    <mergeCell ref="J32:N32"/>
    <mergeCell ref="A26:A27"/>
    <mergeCell ref="A20:A21"/>
    <mergeCell ref="A29:B29"/>
    <mergeCell ref="A30:B30"/>
    <mergeCell ref="A31:B31"/>
    <mergeCell ref="A28:B28"/>
    <mergeCell ref="A22:A23"/>
    <mergeCell ref="A24:A25"/>
    <mergeCell ref="C31:U31"/>
    <mergeCell ref="A2:U2"/>
    <mergeCell ref="A14:A15"/>
    <mergeCell ref="A16:A17"/>
    <mergeCell ref="A18:A19"/>
    <mergeCell ref="A6:A7"/>
    <mergeCell ref="A8:A9"/>
    <mergeCell ref="A3:B3"/>
    <mergeCell ref="A4:A5"/>
    <mergeCell ref="A10:A11"/>
    <mergeCell ref="A12:A13"/>
  </mergeCells>
  <printOptions/>
  <pageMargins left="0.67" right="0.67" top="0.46" bottom="0.45" header="0.24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workbookViewId="0" topLeftCell="B13">
      <selection activeCell="T24" sqref="T24"/>
    </sheetView>
  </sheetViews>
  <sheetFormatPr defaultColWidth="9.00390625" defaultRowHeight="14.25"/>
  <cols>
    <col min="1" max="1" width="5.875" style="6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39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21" customHeight="1">
      <c r="A2" s="76" t="s">
        <v>4</v>
      </c>
      <c r="B2" s="76"/>
      <c r="C2" s="4" t="s">
        <v>5</v>
      </c>
      <c r="D2" s="4" t="s">
        <v>6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7</v>
      </c>
      <c r="J2" s="4" t="s">
        <v>8</v>
      </c>
      <c r="K2" s="4" t="s">
        <v>9</v>
      </c>
      <c r="L2" s="4" t="s">
        <v>10</v>
      </c>
      <c r="M2" s="5" t="s">
        <v>12</v>
      </c>
      <c r="N2" s="5" t="s">
        <v>13</v>
      </c>
      <c r="O2" s="5" t="s">
        <v>14</v>
      </c>
      <c r="P2" s="5" t="s">
        <v>15</v>
      </c>
      <c r="Q2" s="5" t="s">
        <v>32</v>
      </c>
      <c r="R2" s="5" t="s">
        <v>35</v>
      </c>
      <c r="S2" s="43" t="s">
        <v>37</v>
      </c>
      <c r="T2" s="5" t="s">
        <v>16</v>
      </c>
      <c r="U2" s="5" t="s">
        <v>17</v>
      </c>
      <c r="V2" s="5" t="s">
        <v>18</v>
      </c>
      <c r="W2" s="27" t="s">
        <v>36</v>
      </c>
      <c r="X2" s="5" t="s">
        <v>38</v>
      </c>
    </row>
    <row r="3" spans="1:24" ht="18.75" customHeight="1">
      <c r="A3" s="73" t="s">
        <v>20</v>
      </c>
      <c r="B3" s="2" t="s">
        <v>11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>R3+T3+U3+V3</f>
        <v>254</v>
      </c>
      <c r="X3" s="44"/>
    </row>
    <row r="4" spans="1:24" ht="18.75" customHeight="1">
      <c r="A4" s="77"/>
      <c r="B4" s="2" t="s">
        <v>19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29">
        <f>R4/R3</f>
        <v>0.07614213197969544</v>
      </c>
      <c r="T4" s="1">
        <v>3</v>
      </c>
      <c r="U4" s="1">
        <v>3</v>
      </c>
      <c r="V4" s="1">
        <v>2</v>
      </c>
      <c r="W4" s="7">
        <f>R4+T4+U4+V4</f>
        <v>23</v>
      </c>
      <c r="X4" s="29">
        <f>W4/W3</f>
        <v>0.09055118110236221</v>
      </c>
    </row>
    <row r="5" spans="1:24" ht="18.75" customHeight="1">
      <c r="A5" s="73" t="s">
        <v>21</v>
      </c>
      <c r="B5" s="9" t="s">
        <v>11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aca="true" t="shared" si="0" ref="W5:W19">R5+T5+U5+V5</f>
        <v>426</v>
      </c>
      <c r="X5" s="44"/>
    </row>
    <row r="6" spans="1:24" ht="18.75" customHeight="1">
      <c r="A6" s="74"/>
      <c r="B6" s="9" t="s">
        <v>19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31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29">
        <f>W6/W5</f>
        <v>0.10093896713615023</v>
      </c>
    </row>
    <row r="7" spans="1:24" ht="18.75" customHeight="1">
      <c r="A7" s="73" t="s">
        <v>22</v>
      </c>
      <c r="B7" s="2" t="s">
        <v>11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12">C7+D7+E7+F7+G7+H7+I7+J7+K7+L7+M7+N7+O7+P7+Q7</f>
        <v>396</v>
      </c>
      <c r="S7" s="28"/>
      <c r="T7" s="1">
        <v>17</v>
      </c>
      <c r="U7" s="1">
        <v>24</v>
      </c>
      <c r="V7" s="1"/>
      <c r="W7" s="7">
        <f t="shared" si="0"/>
        <v>437</v>
      </c>
      <c r="X7" s="44"/>
    </row>
    <row r="8" spans="1:24" ht="18.75" customHeight="1">
      <c r="A8" s="75"/>
      <c r="B8" s="2" t="s">
        <v>19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29">
        <f>R8/R7</f>
        <v>0.13131313131313133</v>
      </c>
      <c r="T8" s="1">
        <v>6</v>
      </c>
      <c r="U8" s="1">
        <v>4</v>
      </c>
      <c r="V8" s="1"/>
      <c r="W8" s="7">
        <f t="shared" si="0"/>
        <v>62</v>
      </c>
      <c r="X8" s="29">
        <f>W8/W7</f>
        <v>0.14187643020594964</v>
      </c>
    </row>
    <row r="9" spans="1:24" ht="18.75" customHeight="1">
      <c r="A9" s="73" t="s">
        <v>23</v>
      </c>
      <c r="B9" s="25" t="s">
        <v>11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/>
      <c r="W9" s="7">
        <f t="shared" si="0"/>
        <v>430</v>
      </c>
      <c r="X9" s="44"/>
    </row>
    <row r="10" spans="1:24" ht="18.75" customHeight="1">
      <c r="A10" s="74"/>
      <c r="B10" s="25" t="s">
        <v>19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33">
        <f>R10/R9</f>
        <v>0.1448087431693989</v>
      </c>
      <c r="T10" s="18">
        <v>4</v>
      </c>
      <c r="U10" s="18">
        <v>0</v>
      </c>
      <c r="V10" s="18"/>
      <c r="W10" s="7">
        <f t="shared" si="0"/>
        <v>57</v>
      </c>
      <c r="X10" s="29">
        <f>W10/W9</f>
        <v>0.1325581395348837</v>
      </c>
    </row>
    <row r="11" spans="1:24" ht="18.75" customHeight="1">
      <c r="A11" s="73" t="s">
        <v>24</v>
      </c>
      <c r="B11" s="2" t="s">
        <v>11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/>
      <c r="W11" s="7">
        <f t="shared" si="0"/>
        <v>416</v>
      </c>
      <c r="X11" s="44"/>
    </row>
    <row r="12" spans="1:24" ht="18.75" customHeight="1">
      <c r="A12" s="74"/>
      <c r="B12" s="2" t="s">
        <v>19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29">
        <f>R12/R11</f>
        <v>0.12857142857142856</v>
      </c>
      <c r="T12" s="18">
        <v>7</v>
      </c>
      <c r="U12" s="18">
        <v>3</v>
      </c>
      <c r="V12" s="18"/>
      <c r="W12" s="7">
        <f t="shared" si="0"/>
        <v>55</v>
      </c>
      <c r="X12" s="29">
        <f>W12/W11</f>
        <v>0.13221153846153846</v>
      </c>
    </row>
    <row r="13" spans="1:24" ht="18.75" customHeight="1">
      <c r="A13" s="73" t="s">
        <v>25</v>
      </c>
      <c r="B13" s="11" t="s">
        <v>11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aca="true" t="shared" si="2" ref="R13:R22">C13+D13+E13+F13+G13+H13+I13+J13+K13+L13+M13+N13+O13+P13+Q13</f>
        <v>348</v>
      </c>
      <c r="S13" s="34"/>
      <c r="T13" s="18">
        <v>51</v>
      </c>
      <c r="U13" s="18">
        <v>20</v>
      </c>
      <c r="V13" s="18"/>
      <c r="W13" s="7">
        <f t="shared" si="0"/>
        <v>419</v>
      </c>
      <c r="X13" s="44"/>
    </row>
    <row r="14" spans="1:24" ht="18.75" customHeight="1">
      <c r="A14" s="74"/>
      <c r="B14" s="11" t="s">
        <v>19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2"/>
        <v>40</v>
      </c>
      <c r="S14" s="35">
        <f>R14/R13</f>
        <v>0.11494252873563218</v>
      </c>
      <c r="T14" s="42">
        <v>3</v>
      </c>
      <c r="U14" s="42">
        <v>1</v>
      </c>
      <c r="V14" s="42"/>
      <c r="W14" s="7">
        <f t="shared" si="0"/>
        <v>44</v>
      </c>
      <c r="X14" s="29">
        <f>W14/W13</f>
        <v>0.10501193317422435</v>
      </c>
    </row>
    <row r="15" spans="1:24" ht="18.75" customHeight="1">
      <c r="A15" s="73" t="s">
        <v>26</v>
      </c>
      <c r="B15" s="2" t="s">
        <v>11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2"/>
        <v>343</v>
      </c>
      <c r="S15" s="28"/>
      <c r="T15" s="42">
        <v>39</v>
      </c>
      <c r="U15" s="42">
        <v>22</v>
      </c>
      <c r="V15" s="42"/>
      <c r="W15" s="7">
        <f t="shared" si="0"/>
        <v>404</v>
      </c>
      <c r="X15" s="44"/>
    </row>
    <row r="16" spans="1:24" ht="18.75" customHeight="1">
      <c r="A16" s="74"/>
      <c r="B16" s="2" t="s">
        <v>19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2"/>
        <v>54</v>
      </c>
      <c r="S16" s="29">
        <f>R16/R15</f>
        <v>0.15743440233236153</v>
      </c>
      <c r="T16" s="42">
        <v>5</v>
      </c>
      <c r="U16" s="42">
        <v>3</v>
      </c>
      <c r="V16" s="42"/>
      <c r="W16" s="7">
        <f t="shared" si="0"/>
        <v>62</v>
      </c>
      <c r="X16" s="29">
        <f>W16/W15</f>
        <v>0.15346534653465346</v>
      </c>
    </row>
    <row r="17" spans="1:24" ht="18.75" customHeight="1">
      <c r="A17" s="73" t="s">
        <v>27</v>
      </c>
      <c r="B17" s="15" t="s">
        <v>11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2"/>
        <v>329</v>
      </c>
      <c r="S17" s="36"/>
      <c r="T17" s="42">
        <v>37</v>
      </c>
      <c r="U17" s="42">
        <v>21</v>
      </c>
      <c r="V17" s="42"/>
      <c r="W17" s="7">
        <f t="shared" si="0"/>
        <v>387</v>
      </c>
      <c r="X17" s="44"/>
    </row>
    <row r="18" spans="1:24" ht="18.75" customHeight="1">
      <c r="A18" s="74"/>
      <c r="B18" s="15" t="s">
        <v>19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2"/>
        <v>37</v>
      </c>
      <c r="S18" s="37">
        <f>R18/R17</f>
        <v>0.11246200607902736</v>
      </c>
      <c r="T18" s="42">
        <v>5</v>
      </c>
      <c r="U18" s="42">
        <v>2</v>
      </c>
      <c r="V18" s="42"/>
      <c r="W18" s="7">
        <f t="shared" si="0"/>
        <v>44</v>
      </c>
      <c r="X18" s="29">
        <f>W18/W17</f>
        <v>0.11369509043927649</v>
      </c>
    </row>
    <row r="19" spans="1:24" ht="18.75" customHeight="1">
      <c r="A19" s="73" t="s">
        <v>28</v>
      </c>
      <c r="B19" s="2" t="s">
        <v>11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2"/>
        <v>313</v>
      </c>
      <c r="S19" s="28"/>
      <c r="T19" s="42">
        <v>32</v>
      </c>
      <c r="U19" s="42">
        <v>20</v>
      </c>
      <c r="V19" s="42"/>
      <c r="W19" s="7">
        <f t="shared" si="0"/>
        <v>365</v>
      </c>
      <c r="X19" s="44"/>
    </row>
    <row r="20" spans="1:24" ht="18.75" customHeight="1">
      <c r="A20" s="74"/>
      <c r="B20" s="2" t="s">
        <v>19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2"/>
        <v>26</v>
      </c>
      <c r="S20" s="29">
        <f>R20/R19</f>
        <v>0.08306709265175719</v>
      </c>
      <c r="T20" s="42">
        <v>3</v>
      </c>
      <c r="U20" s="42">
        <v>0</v>
      </c>
      <c r="V20" s="42"/>
      <c r="W20" s="7">
        <f aca="true" t="shared" si="3" ref="W20:W26">R20+T20+U20+V20</f>
        <v>29</v>
      </c>
      <c r="X20" s="29">
        <f>W20/W19</f>
        <v>0.07945205479452055</v>
      </c>
    </row>
    <row r="21" spans="1:24" ht="18.75" customHeight="1">
      <c r="A21" s="73" t="s">
        <v>29</v>
      </c>
      <c r="B21" s="19" t="s">
        <v>11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2"/>
        <v>319</v>
      </c>
      <c r="S21" s="38"/>
      <c r="T21" s="42">
        <v>27</v>
      </c>
      <c r="U21" s="42">
        <v>20</v>
      </c>
      <c r="V21" s="42"/>
      <c r="W21" s="7">
        <f t="shared" si="3"/>
        <v>366</v>
      </c>
      <c r="X21" s="44"/>
    </row>
    <row r="22" spans="1:24" ht="18.75" customHeight="1">
      <c r="A22" s="74"/>
      <c r="B22" s="19" t="s">
        <v>19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2"/>
        <v>34</v>
      </c>
      <c r="S22" s="39">
        <f>R22/R21</f>
        <v>0.10658307210031348</v>
      </c>
      <c r="T22" s="42">
        <v>0</v>
      </c>
      <c r="U22" s="42">
        <v>1</v>
      </c>
      <c r="V22" s="42"/>
      <c r="W22" s="7">
        <f t="shared" si="3"/>
        <v>35</v>
      </c>
      <c r="X22" s="29">
        <f>W22/W21</f>
        <v>0.09562841530054644</v>
      </c>
    </row>
    <row r="23" spans="1:24" ht="18.75" customHeight="1">
      <c r="A23" s="73" t="s">
        <v>30</v>
      </c>
      <c r="B23" s="2" t="s">
        <v>11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>C23+D23+E23+F23+G23+H23+I23+J23+K23+L23+M23+N23+O23+P23+Q23</f>
        <v>321</v>
      </c>
      <c r="S23" s="28"/>
      <c r="T23" s="42">
        <v>28</v>
      </c>
      <c r="U23" s="42">
        <v>20</v>
      </c>
      <c r="V23" s="42"/>
      <c r="W23" s="7">
        <f t="shared" si="3"/>
        <v>369</v>
      </c>
      <c r="X23" s="44"/>
    </row>
    <row r="24" spans="1:24" ht="18.75" customHeight="1">
      <c r="A24" s="74"/>
      <c r="B24" s="2" t="s">
        <v>19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>C24+D24+E24+F24+G24+H24+I24+J24+K24+L24+M24+N24+O24+P24+Q24</f>
        <v>55</v>
      </c>
      <c r="S24" s="29">
        <f>R24/R23</f>
        <v>0.17133956386292834</v>
      </c>
      <c r="T24" s="42">
        <v>0</v>
      </c>
      <c r="U24" s="42">
        <v>1</v>
      </c>
      <c r="V24" s="42"/>
      <c r="W24" s="7">
        <f t="shared" si="3"/>
        <v>56</v>
      </c>
      <c r="X24" s="29">
        <f>W24/W23</f>
        <v>0.15176151761517614</v>
      </c>
    </row>
    <row r="25" spans="1:24" ht="18.75" customHeight="1">
      <c r="A25" s="73" t="s">
        <v>31</v>
      </c>
      <c r="B25" s="22" t="s">
        <v>11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>C25+D25+E25+F25+G25+H25+I25+J25+K25+L25+M25+N25+O25+P25+Q25</f>
        <v>293</v>
      </c>
      <c r="S25" s="40"/>
      <c r="T25" s="42">
        <v>28</v>
      </c>
      <c r="U25" s="42">
        <v>19</v>
      </c>
      <c r="V25" s="42"/>
      <c r="W25" s="7">
        <f t="shared" si="3"/>
        <v>340</v>
      </c>
      <c r="X25" s="44"/>
    </row>
    <row r="26" spans="1:24" ht="18.75" customHeight="1">
      <c r="A26" s="74"/>
      <c r="B26" s="22" t="s">
        <v>19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>C26+D26+E26+F26+G26+H26+I26+J26+K26+L26+M26+N26+O26+P26+Q26</f>
        <v>10</v>
      </c>
      <c r="S26" s="41">
        <f>R26/R25</f>
        <v>0.034129692832764506</v>
      </c>
      <c r="T26" s="42">
        <v>3</v>
      </c>
      <c r="U26" s="42">
        <v>0</v>
      </c>
      <c r="V26" s="42"/>
      <c r="W26" s="7">
        <f t="shared" si="3"/>
        <v>13</v>
      </c>
      <c r="X26" s="29">
        <f>W26/W25</f>
        <v>0.03823529411764706</v>
      </c>
    </row>
    <row r="27" spans="10:24" ht="17.25" customHeight="1">
      <c r="J27" s="85" t="s">
        <v>33</v>
      </c>
      <c r="K27" s="85"/>
      <c r="L27" s="85"/>
      <c r="M27" s="85"/>
      <c r="N27" s="85"/>
      <c r="O27" s="84" t="s">
        <v>34</v>
      </c>
      <c r="P27" s="84"/>
      <c r="Q27" s="84"/>
      <c r="R27" s="84"/>
      <c r="S27" s="84"/>
      <c r="T27" s="84"/>
      <c r="U27" s="84"/>
      <c r="V27" s="84"/>
      <c r="W27" s="84"/>
      <c r="X27" s="84"/>
    </row>
  </sheetData>
  <mergeCells count="16">
    <mergeCell ref="J27:N27"/>
    <mergeCell ref="A25:A26"/>
    <mergeCell ref="A19:A20"/>
    <mergeCell ref="A3:A4"/>
    <mergeCell ref="A9:A10"/>
    <mergeCell ref="A11:A12"/>
    <mergeCell ref="O27:X27"/>
    <mergeCell ref="A1:W1"/>
    <mergeCell ref="A13:A14"/>
    <mergeCell ref="A15:A16"/>
    <mergeCell ref="A17:A18"/>
    <mergeCell ref="A5:A6"/>
    <mergeCell ref="A7:A8"/>
    <mergeCell ref="A2:B2"/>
    <mergeCell ref="A21:A22"/>
    <mergeCell ref="A23:A24"/>
  </mergeCells>
  <printOptions/>
  <pageMargins left="0.61" right="0.61" top="0.29" bottom="0.45" header="0.24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7">
      <selection activeCell="S25" sqref="S25"/>
    </sheetView>
  </sheetViews>
  <sheetFormatPr defaultColWidth="9.00390625" defaultRowHeight="14.25"/>
  <cols>
    <col min="1" max="1" width="5.875" style="6" customWidth="1"/>
    <col min="2" max="2" width="10.125" style="0" customWidth="1"/>
    <col min="3" max="3" width="4.625" style="8" customWidth="1"/>
    <col min="4" max="4" width="4.875" style="0" customWidth="1"/>
    <col min="5" max="17" width="4.625" style="0" customWidth="1"/>
    <col min="18" max="18" width="5.375" style="0" customWidth="1"/>
    <col min="19" max="19" width="7.00390625" style="0" customWidth="1"/>
    <col min="20" max="21" width="4.625" style="0" customWidth="1"/>
    <col min="22" max="22" width="5.25390625" style="0" customWidth="1"/>
    <col min="23" max="23" width="6.00390625" style="8" customWidth="1"/>
    <col min="24" max="24" width="7.625" style="8" customWidth="1"/>
  </cols>
  <sheetData>
    <row r="1" spans="1:23" ht="24" customHeight="1">
      <c r="A1" s="71" t="s">
        <v>40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</row>
    <row r="2" spans="1:24" ht="15" customHeight="1">
      <c r="A2" s="76" t="s">
        <v>41</v>
      </c>
      <c r="B2" s="76"/>
      <c r="C2" s="4" t="s">
        <v>42</v>
      </c>
      <c r="D2" s="4" t="s">
        <v>43</v>
      </c>
      <c r="E2" s="4" t="s">
        <v>0</v>
      </c>
      <c r="F2" s="4" t="s">
        <v>1</v>
      </c>
      <c r="G2" s="4" t="s">
        <v>2</v>
      </c>
      <c r="H2" s="4" t="s">
        <v>3</v>
      </c>
      <c r="I2" s="4" t="s">
        <v>44</v>
      </c>
      <c r="J2" s="4" t="s">
        <v>45</v>
      </c>
      <c r="K2" s="4" t="s">
        <v>46</v>
      </c>
      <c r="L2" s="4" t="s">
        <v>47</v>
      </c>
      <c r="M2" s="5" t="s">
        <v>48</v>
      </c>
      <c r="N2" s="5" t="s">
        <v>49</v>
      </c>
      <c r="O2" s="5" t="s">
        <v>50</v>
      </c>
      <c r="P2" s="5" t="s">
        <v>51</v>
      </c>
      <c r="Q2" s="5" t="s">
        <v>52</v>
      </c>
      <c r="R2" s="5" t="s">
        <v>53</v>
      </c>
      <c r="S2" s="43" t="s">
        <v>54</v>
      </c>
      <c r="T2" s="5" t="s">
        <v>55</v>
      </c>
      <c r="U2" s="5" t="s">
        <v>56</v>
      </c>
      <c r="V2" s="5" t="s">
        <v>57</v>
      </c>
      <c r="W2" s="27" t="s">
        <v>58</v>
      </c>
      <c r="X2" s="5" t="s">
        <v>59</v>
      </c>
    </row>
    <row r="3" spans="1:24" ht="15" customHeight="1">
      <c r="A3" s="73" t="s">
        <v>60</v>
      </c>
      <c r="B3" s="2" t="s">
        <v>61</v>
      </c>
      <c r="C3" s="1">
        <v>22</v>
      </c>
      <c r="D3" s="1">
        <v>22</v>
      </c>
      <c r="E3" s="1">
        <v>22</v>
      </c>
      <c r="F3" s="1">
        <v>21</v>
      </c>
      <c r="G3" s="1">
        <v>21</v>
      </c>
      <c r="H3" s="1">
        <v>22</v>
      </c>
      <c r="I3" s="1">
        <v>22</v>
      </c>
      <c r="J3" s="1">
        <v>23</v>
      </c>
      <c r="K3" s="1">
        <v>22</v>
      </c>
      <c r="L3" s="1"/>
      <c r="M3" s="1"/>
      <c r="N3" s="1"/>
      <c r="O3" s="1"/>
      <c r="P3" s="1"/>
      <c r="Q3" s="1"/>
      <c r="R3" s="1">
        <f>C3+D3+E3+F3+G3+H3+I3+J3+K3+L3+M3+N3+O3+P3</f>
        <v>197</v>
      </c>
      <c r="S3" s="28"/>
      <c r="T3" s="1">
        <v>32</v>
      </c>
      <c r="U3" s="1">
        <v>14</v>
      </c>
      <c r="V3" s="1">
        <v>11</v>
      </c>
      <c r="W3" s="7">
        <f aca="true" t="shared" si="0" ref="W3:W26">R3+T3+U3+V3</f>
        <v>254</v>
      </c>
      <c r="X3" s="44"/>
    </row>
    <row r="4" spans="1:24" ht="15" customHeight="1">
      <c r="A4" s="77"/>
      <c r="B4" s="2" t="s">
        <v>62</v>
      </c>
      <c r="C4" s="1">
        <v>0</v>
      </c>
      <c r="D4" s="1">
        <v>0</v>
      </c>
      <c r="E4" s="1">
        <v>2</v>
      </c>
      <c r="F4" s="1">
        <v>7</v>
      </c>
      <c r="G4" s="1">
        <v>0</v>
      </c>
      <c r="H4" s="1">
        <v>0</v>
      </c>
      <c r="I4" s="1">
        <v>2</v>
      </c>
      <c r="J4" s="1">
        <v>4</v>
      </c>
      <c r="K4" s="1">
        <v>0</v>
      </c>
      <c r="L4" s="1"/>
      <c r="M4" s="1"/>
      <c r="N4" s="1"/>
      <c r="O4" s="1"/>
      <c r="P4" s="1"/>
      <c r="Q4" s="1"/>
      <c r="R4" s="1">
        <f>C4+D4+E4+F4+G4+H4+I4+J4+K4+L4+M4+N4+O4+P4</f>
        <v>15</v>
      </c>
      <c r="S4" s="45">
        <f>R4/R3</f>
        <v>0.07614213197969544</v>
      </c>
      <c r="T4" s="1">
        <v>3</v>
      </c>
      <c r="U4" s="1">
        <v>3</v>
      </c>
      <c r="V4" s="1">
        <v>2</v>
      </c>
      <c r="W4" s="7">
        <f t="shared" si="0"/>
        <v>23</v>
      </c>
      <c r="X4" s="45">
        <f>W4/W3</f>
        <v>0.09055118110236221</v>
      </c>
    </row>
    <row r="5" spans="1:24" ht="15" customHeight="1">
      <c r="A5" s="73" t="s">
        <v>63</v>
      </c>
      <c r="B5" s="9" t="s">
        <v>61</v>
      </c>
      <c r="C5" s="10">
        <v>22</v>
      </c>
      <c r="D5" s="10">
        <v>30</v>
      </c>
      <c r="E5" s="10">
        <v>27</v>
      </c>
      <c r="F5" s="10">
        <v>30</v>
      </c>
      <c r="G5" s="10">
        <v>25</v>
      </c>
      <c r="H5" s="10">
        <v>27</v>
      </c>
      <c r="I5" s="10">
        <v>31</v>
      </c>
      <c r="J5" s="10">
        <v>25</v>
      </c>
      <c r="K5" s="10">
        <v>29</v>
      </c>
      <c r="L5" s="10">
        <v>22</v>
      </c>
      <c r="M5" s="10">
        <v>28</v>
      </c>
      <c r="N5" s="10">
        <v>27</v>
      </c>
      <c r="O5" s="10">
        <v>20</v>
      </c>
      <c r="P5" s="18"/>
      <c r="Q5" s="18"/>
      <c r="R5" s="10">
        <f>C5+D5+E5+F5+G5+H5+I5+J5+K5+L5+M5+N5+O5+P5</f>
        <v>343</v>
      </c>
      <c r="S5" s="30"/>
      <c r="T5" s="18">
        <v>53</v>
      </c>
      <c r="U5" s="18">
        <v>20</v>
      </c>
      <c r="V5" s="18">
        <v>10</v>
      </c>
      <c r="W5" s="7">
        <f t="shared" si="0"/>
        <v>426</v>
      </c>
      <c r="X5" s="44"/>
    </row>
    <row r="6" spans="1:24" ht="15" customHeight="1">
      <c r="A6" s="74"/>
      <c r="B6" s="9" t="s">
        <v>62</v>
      </c>
      <c r="C6" s="10">
        <v>0</v>
      </c>
      <c r="D6" s="10">
        <v>5</v>
      </c>
      <c r="E6" s="10">
        <v>2</v>
      </c>
      <c r="F6" s="10">
        <v>6</v>
      </c>
      <c r="G6" s="10">
        <v>1</v>
      </c>
      <c r="H6" s="10">
        <v>4</v>
      </c>
      <c r="I6" s="10">
        <v>1</v>
      </c>
      <c r="J6" s="10">
        <v>0</v>
      </c>
      <c r="K6" s="10">
        <v>6</v>
      </c>
      <c r="L6" s="10">
        <v>0</v>
      </c>
      <c r="M6" s="10">
        <v>5</v>
      </c>
      <c r="N6" s="10">
        <v>1</v>
      </c>
      <c r="O6" s="10">
        <v>0</v>
      </c>
      <c r="P6" s="18"/>
      <c r="Q6" s="18"/>
      <c r="R6" s="10">
        <f>C6+D6+E6+F6+G6+H6+I6+J6+K6+L6+M6+N6+O6+P6</f>
        <v>31</v>
      </c>
      <c r="S6" s="46">
        <f>R6/R5</f>
        <v>0.09037900874635568</v>
      </c>
      <c r="T6" s="18">
        <v>10</v>
      </c>
      <c r="U6" s="18">
        <v>1</v>
      </c>
      <c r="V6" s="18">
        <v>1</v>
      </c>
      <c r="W6" s="7">
        <f t="shared" si="0"/>
        <v>43</v>
      </c>
      <c r="X6" s="45">
        <f>W6/W5</f>
        <v>0.10093896713615023</v>
      </c>
    </row>
    <row r="7" spans="1:24" ht="15" customHeight="1">
      <c r="A7" s="73" t="s">
        <v>22</v>
      </c>
      <c r="B7" s="2" t="s">
        <v>61</v>
      </c>
      <c r="C7" s="1">
        <v>26</v>
      </c>
      <c r="D7" s="1">
        <v>25</v>
      </c>
      <c r="E7" s="1">
        <v>26</v>
      </c>
      <c r="F7" s="1">
        <v>26</v>
      </c>
      <c r="G7" s="1">
        <v>24</v>
      </c>
      <c r="H7" s="1">
        <v>25</v>
      </c>
      <c r="I7" s="1">
        <v>28</v>
      </c>
      <c r="J7" s="1">
        <v>28</v>
      </c>
      <c r="K7" s="1">
        <v>33</v>
      </c>
      <c r="L7" s="1">
        <v>23</v>
      </c>
      <c r="M7" s="1">
        <v>28</v>
      </c>
      <c r="N7" s="1">
        <v>27</v>
      </c>
      <c r="O7" s="1">
        <v>29</v>
      </c>
      <c r="P7" s="1">
        <v>23</v>
      </c>
      <c r="Q7" s="1">
        <v>25</v>
      </c>
      <c r="R7" s="1">
        <f aca="true" t="shared" si="1" ref="R7:R26">C7+D7+E7+F7+G7+H7+I7+J7+K7+L7+M7+N7+O7+P7+Q7</f>
        <v>396</v>
      </c>
      <c r="S7" s="28"/>
      <c r="T7" s="1">
        <v>17</v>
      </c>
      <c r="U7" s="1">
        <v>24</v>
      </c>
      <c r="V7" s="1">
        <v>12</v>
      </c>
      <c r="W7" s="7">
        <f t="shared" si="0"/>
        <v>449</v>
      </c>
      <c r="X7" s="44"/>
    </row>
    <row r="8" spans="1:24" ht="15" customHeight="1">
      <c r="A8" s="75"/>
      <c r="B8" s="2" t="s">
        <v>62</v>
      </c>
      <c r="C8" s="1">
        <v>4</v>
      </c>
      <c r="D8" s="1">
        <v>4</v>
      </c>
      <c r="E8" s="1">
        <v>3</v>
      </c>
      <c r="F8" s="1">
        <v>1</v>
      </c>
      <c r="G8" s="1">
        <v>1</v>
      </c>
      <c r="H8" s="1">
        <v>1</v>
      </c>
      <c r="I8" s="1">
        <v>5</v>
      </c>
      <c r="J8" s="1">
        <v>7</v>
      </c>
      <c r="K8" s="1">
        <v>8</v>
      </c>
      <c r="L8" s="1">
        <v>2</v>
      </c>
      <c r="M8" s="1">
        <v>3</v>
      </c>
      <c r="N8" s="1">
        <v>1</v>
      </c>
      <c r="O8" s="1">
        <v>7</v>
      </c>
      <c r="P8" s="1">
        <v>1</v>
      </c>
      <c r="Q8" s="1">
        <v>4</v>
      </c>
      <c r="R8" s="1">
        <f t="shared" si="1"/>
        <v>52</v>
      </c>
      <c r="S8" s="45">
        <f>R8/R7</f>
        <v>0.13131313131313133</v>
      </c>
      <c r="T8" s="1">
        <v>6</v>
      </c>
      <c r="U8" s="1">
        <v>4</v>
      </c>
      <c r="V8" s="1">
        <v>1</v>
      </c>
      <c r="W8" s="7">
        <f t="shared" si="0"/>
        <v>63</v>
      </c>
      <c r="X8" s="45">
        <f>W8/W7</f>
        <v>0.1403118040089087</v>
      </c>
    </row>
    <row r="9" spans="1:24" ht="15" customHeight="1">
      <c r="A9" s="73" t="s">
        <v>23</v>
      </c>
      <c r="B9" s="25" t="s">
        <v>61</v>
      </c>
      <c r="C9" s="26">
        <v>24</v>
      </c>
      <c r="D9" s="26">
        <v>25</v>
      </c>
      <c r="E9" s="26">
        <v>24</v>
      </c>
      <c r="F9" s="26">
        <v>25</v>
      </c>
      <c r="G9" s="26">
        <v>24</v>
      </c>
      <c r="H9" s="26">
        <v>25</v>
      </c>
      <c r="I9" s="26">
        <v>26</v>
      </c>
      <c r="J9" s="26">
        <v>25</v>
      </c>
      <c r="K9" s="26">
        <v>28</v>
      </c>
      <c r="L9" s="26">
        <v>22</v>
      </c>
      <c r="M9" s="26">
        <v>24</v>
      </c>
      <c r="N9" s="26">
        <v>26</v>
      </c>
      <c r="O9" s="26">
        <v>29</v>
      </c>
      <c r="P9" s="26">
        <v>24</v>
      </c>
      <c r="Q9" s="26">
        <v>15</v>
      </c>
      <c r="R9" s="1">
        <f t="shared" si="1"/>
        <v>366</v>
      </c>
      <c r="S9" s="32"/>
      <c r="T9" s="18">
        <v>43</v>
      </c>
      <c r="U9" s="18">
        <v>21</v>
      </c>
      <c r="V9" s="18">
        <v>12</v>
      </c>
      <c r="W9" s="7">
        <f t="shared" si="0"/>
        <v>442</v>
      </c>
      <c r="X9" s="44"/>
    </row>
    <row r="10" spans="1:24" ht="15" customHeight="1">
      <c r="A10" s="74"/>
      <c r="B10" s="25" t="s">
        <v>62</v>
      </c>
      <c r="C10" s="26">
        <v>4</v>
      </c>
      <c r="D10" s="26">
        <v>6</v>
      </c>
      <c r="E10" s="26">
        <v>2</v>
      </c>
      <c r="F10" s="26">
        <v>1</v>
      </c>
      <c r="G10" s="26">
        <v>2</v>
      </c>
      <c r="H10" s="26">
        <v>1</v>
      </c>
      <c r="I10" s="26">
        <v>5</v>
      </c>
      <c r="J10" s="26">
        <v>2</v>
      </c>
      <c r="K10" s="26">
        <v>8</v>
      </c>
      <c r="L10" s="26">
        <v>1</v>
      </c>
      <c r="M10" s="26">
        <v>2</v>
      </c>
      <c r="N10" s="26">
        <v>2</v>
      </c>
      <c r="O10" s="26">
        <v>11</v>
      </c>
      <c r="P10" s="26">
        <v>6</v>
      </c>
      <c r="Q10" s="26">
        <v>0</v>
      </c>
      <c r="R10" s="1">
        <f t="shared" si="1"/>
        <v>53</v>
      </c>
      <c r="S10" s="47">
        <f>R10/R9</f>
        <v>0.1448087431693989</v>
      </c>
      <c r="T10" s="18">
        <v>4</v>
      </c>
      <c r="U10" s="18">
        <v>0</v>
      </c>
      <c r="V10" s="18">
        <v>2</v>
      </c>
      <c r="W10" s="7">
        <f t="shared" si="0"/>
        <v>59</v>
      </c>
      <c r="X10" s="45">
        <f>W10/W9</f>
        <v>0.1334841628959276</v>
      </c>
    </row>
    <row r="11" spans="1:24" ht="15" customHeight="1">
      <c r="A11" s="73" t="s">
        <v>24</v>
      </c>
      <c r="B11" s="2" t="s">
        <v>61</v>
      </c>
      <c r="C11" s="1">
        <v>22</v>
      </c>
      <c r="D11" s="1">
        <v>23</v>
      </c>
      <c r="E11" s="1">
        <v>28</v>
      </c>
      <c r="F11" s="1">
        <v>24</v>
      </c>
      <c r="G11" s="1">
        <v>24</v>
      </c>
      <c r="H11" s="1">
        <v>24</v>
      </c>
      <c r="I11" s="1">
        <v>27</v>
      </c>
      <c r="J11" s="1">
        <v>21</v>
      </c>
      <c r="K11" s="1">
        <v>26</v>
      </c>
      <c r="L11" s="1">
        <v>21</v>
      </c>
      <c r="M11" s="1">
        <v>25</v>
      </c>
      <c r="N11" s="1">
        <v>24</v>
      </c>
      <c r="O11" s="1">
        <v>26</v>
      </c>
      <c r="P11" s="1">
        <v>19</v>
      </c>
      <c r="Q11" s="1">
        <v>16</v>
      </c>
      <c r="R11" s="1">
        <f t="shared" si="1"/>
        <v>350</v>
      </c>
      <c r="S11" s="28"/>
      <c r="T11" s="18">
        <v>46</v>
      </c>
      <c r="U11" s="18">
        <v>20</v>
      </c>
      <c r="V11" s="18">
        <v>10</v>
      </c>
      <c r="W11" s="7">
        <f t="shared" si="0"/>
        <v>426</v>
      </c>
      <c r="X11" s="44"/>
    </row>
    <row r="12" spans="1:24" ht="15" customHeight="1">
      <c r="A12" s="74"/>
      <c r="B12" s="2" t="s">
        <v>62</v>
      </c>
      <c r="C12" s="1">
        <v>5</v>
      </c>
      <c r="D12" s="1">
        <v>1</v>
      </c>
      <c r="E12" s="1">
        <v>5</v>
      </c>
      <c r="F12" s="1">
        <v>1</v>
      </c>
      <c r="G12" s="1">
        <v>2</v>
      </c>
      <c r="H12" s="1">
        <v>0</v>
      </c>
      <c r="I12" s="1">
        <v>8</v>
      </c>
      <c r="J12" s="1">
        <v>2</v>
      </c>
      <c r="K12" s="1">
        <v>8</v>
      </c>
      <c r="L12" s="1">
        <v>0</v>
      </c>
      <c r="M12" s="1">
        <v>4</v>
      </c>
      <c r="N12" s="1">
        <v>4</v>
      </c>
      <c r="O12" s="1">
        <v>4</v>
      </c>
      <c r="P12" s="1">
        <v>1</v>
      </c>
      <c r="Q12" s="1">
        <v>0</v>
      </c>
      <c r="R12" s="1">
        <f t="shared" si="1"/>
        <v>45</v>
      </c>
      <c r="S12" s="45">
        <f>R12/R11</f>
        <v>0.12857142857142856</v>
      </c>
      <c r="T12" s="18">
        <v>7</v>
      </c>
      <c r="U12" s="18">
        <v>3</v>
      </c>
      <c r="V12" s="18">
        <v>0</v>
      </c>
      <c r="W12" s="7">
        <f t="shared" si="0"/>
        <v>55</v>
      </c>
      <c r="X12" s="45">
        <f>W12/W11</f>
        <v>0.12910798122065728</v>
      </c>
    </row>
    <row r="13" spans="1:24" ht="15" customHeight="1">
      <c r="A13" s="73" t="s">
        <v>25</v>
      </c>
      <c r="B13" s="11" t="s">
        <v>61</v>
      </c>
      <c r="C13" s="12">
        <v>21</v>
      </c>
      <c r="D13" s="12">
        <v>22</v>
      </c>
      <c r="E13" s="12">
        <v>27</v>
      </c>
      <c r="F13" s="12">
        <v>24</v>
      </c>
      <c r="G13" s="12">
        <v>24</v>
      </c>
      <c r="H13" s="12">
        <v>25</v>
      </c>
      <c r="I13" s="12">
        <v>27</v>
      </c>
      <c r="J13" s="12">
        <v>24</v>
      </c>
      <c r="K13" s="12">
        <v>23</v>
      </c>
      <c r="L13" s="12">
        <v>24</v>
      </c>
      <c r="M13" s="12">
        <v>25</v>
      </c>
      <c r="N13" s="12">
        <v>24</v>
      </c>
      <c r="O13" s="12">
        <v>22</v>
      </c>
      <c r="P13" s="12">
        <v>20</v>
      </c>
      <c r="Q13" s="12">
        <v>16</v>
      </c>
      <c r="R13" s="1">
        <f t="shared" si="1"/>
        <v>348</v>
      </c>
      <c r="S13" s="34"/>
      <c r="T13" s="18">
        <v>51</v>
      </c>
      <c r="U13" s="18">
        <v>20</v>
      </c>
      <c r="V13" s="18">
        <v>10</v>
      </c>
      <c r="W13" s="7">
        <f t="shared" si="0"/>
        <v>429</v>
      </c>
      <c r="X13" s="44"/>
    </row>
    <row r="14" spans="1:24" ht="15" customHeight="1">
      <c r="A14" s="74"/>
      <c r="B14" s="11" t="s">
        <v>62</v>
      </c>
      <c r="C14" s="13">
        <v>2</v>
      </c>
      <c r="D14" s="14">
        <v>4</v>
      </c>
      <c r="E14" s="12">
        <v>2</v>
      </c>
      <c r="F14" s="14">
        <v>2</v>
      </c>
      <c r="G14" s="14">
        <v>1</v>
      </c>
      <c r="H14" s="14">
        <v>1</v>
      </c>
      <c r="I14" s="14">
        <v>7</v>
      </c>
      <c r="J14" s="14">
        <v>5</v>
      </c>
      <c r="K14" s="14">
        <v>1</v>
      </c>
      <c r="L14" s="14">
        <v>6</v>
      </c>
      <c r="M14" s="14">
        <v>2</v>
      </c>
      <c r="N14" s="14">
        <v>0</v>
      </c>
      <c r="O14" s="14">
        <v>4</v>
      </c>
      <c r="P14" s="14">
        <v>2</v>
      </c>
      <c r="Q14" s="14">
        <v>1</v>
      </c>
      <c r="R14" s="1">
        <f t="shared" si="1"/>
        <v>40</v>
      </c>
      <c r="S14" s="48">
        <f>R14/R13</f>
        <v>0.11494252873563218</v>
      </c>
      <c r="T14" s="42">
        <v>3</v>
      </c>
      <c r="U14" s="42">
        <v>1</v>
      </c>
      <c r="V14" s="42">
        <v>0</v>
      </c>
      <c r="W14" s="7">
        <f t="shared" si="0"/>
        <v>44</v>
      </c>
      <c r="X14" s="45">
        <f>W14/W13</f>
        <v>0.10256410256410256</v>
      </c>
    </row>
    <row r="15" spans="1:24" ht="15" customHeight="1">
      <c r="A15" s="73" t="s">
        <v>26</v>
      </c>
      <c r="B15" s="2" t="s">
        <v>61</v>
      </c>
      <c r="C15" s="7">
        <v>21</v>
      </c>
      <c r="D15" s="3">
        <v>21</v>
      </c>
      <c r="E15" s="3">
        <v>25</v>
      </c>
      <c r="F15" s="3">
        <v>24</v>
      </c>
      <c r="G15" s="3">
        <v>22</v>
      </c>
      <c r="H15" s="3">
        <v>24</v>
      </c>
      <c r="I15" s="3">
        <v>23</v>
      </c>
      <c r="J15" s="3">
        <v>21</v>
      </c>
      <c r="K15" s="3">
        <v>24</v>
      </c>
      <c r="L15" s="3">
        <v>25</v>
      </c>
      <c r="M15" s="3">
        <v>25</v>
      </c>
      <c r="N15" s="3">
        <v>25</v>
      </c>
      <c r="O15" s="3">
        <v>23</v>
      </c>
      <c r="P15" s="3">
        <v>22</v>
      </c>
      <c r="Q15" s="3">
        <v>18</v>
      </c>
      <c r="R15" s="1">
        <f t="shared" si="1"/>
        <v>343</v>
      </c>
      <c r="S15" s="28"/>
      <c r="T15" s="42">
        <v>39</v>
      </c>
      <c r="U15" s="42">
        <v>22</v>
      </c>
      <c r="V15" s="42">
        <v>11</v>
      </c>
      <c r="W15" s="7">
        <f t="shared" si="0"/>
        <v>415</v>
      </c>
      <c r="X15" s="44"/>
    </row>
    <row r="16" spans="1:24" ht="15" customHeight="1">
      <c r="A16" s="74"/>
      <c r="B16" s="2" t="s">
        <v>62</v>
      </c>
      <c r="C16" s="7">
        <v>0</v>
      </c>
      <c r="D16" s="3">
        <v>3</v>
      </c>
      <c r="E16" s="3">
        <v>3</v>
      </c>
      <c r="F16" s="3">
        <v>5</v>
      </c>
      <c r="G16" s="3">
        <v>1</v>
      </c>
      <c r="H16" s="3">
        <v>1</v>
      </c>
      <c r="I16" s="3">
        <v>4</v>
      </c>
      <c r="J16" s="3">
        <v>3</v>
      </c>
      <c r="K16" s="3">
        <v>5</v>
      </c>
      <c r="L16" s="3">
        <v>6</v>
      </c>
      <c r="M16" s="3">
        <v>2</v>
      </c>
      <c r="N16" s="3">
        <v>4</v>
      </c>
      <c r="O16" s="3">
        <v>8</v>
      </c>
      <c r="P16" s="3">
        <v>5</v>
      </c>
      <c r="Q16" s="3">
        <v>4</v>
      </c>
      <c r="R16" s="1">
        <f t="shared" si="1"/>
        <v>54</v>
      </c>
      <c r="S16" s="45">
        <f>R16/R15</f>
        <v>0.15743440233236153</v>
      </c>
      <c r="T16" s="42">
        <v>5</v>
      </c>
      <c r="U16" s="42">
        <v>3</v>
      </c>
      <c r="V16" s="42">
        <v>0</v>
      </c>
      <c r="W16" s="7">
        <f t="shared" si="0"/>
        <v>62</v>
      </c>
      <c r="X16" s="45">
        <f>W16/W15</f>
        <v>0.1493975903614458</v>
      </c>
    </row>
    <row r="17" spans="1:24" ht="15" customHeight="1">
      <c r="A17" s="73" t="s">
        <v>27</v>
      </c>
      <c r="B17" s="15" t="s">
        <v>61</v>
      </c>
      <c r="C17" s="16">
        <v>24</v>
      </c>
      <c r="D17" s="17">
        <v>20</v>
      </c>
      <c r="E17" s="17">
        <v>24</v>
      </c>
      <c r="F17" s="17">
        <v>25</v>
      </c>
      <c r="G17" s="17">
        <v>21</v>
      </c>
      <c r="H17" s="17">
        <v>22</v>
      </c>
      <c r="I17" s="17">
        <v>23</v>
      </c>
      <c r="J17" s="17">
        <v>19</v>
      </c>
      <c r="K17" s="17">
        <v>22</v>
      </c>
      <c r="L17" s="17">
        <v>23</v>
      </c>
      <c r="M17" s="17">
        <v>24</v>
      </c>
      <c r="N17" s="17">
        <v>22</v>
      </c>
      <c r="O17" s="17">
        <v>23</v>
      </c>
      <c r="P17" s="17">
        <v>22</v>
      </c>
      <c r="Q17" s="17">
        <v>15</v>
      </c>
      <c r="R17" s="1">
        <f t="shared" si="1"/>
        <v>329</v>
      </c>
      <c r="S17" s="36"/>
      <c r="T17" s="42">
        <v>37</v>
      </c>
      <c r="U17" s="42">
        <v>21</v>
      </c>
      <c r="V17" s="42">
        <v>11</v>
      </c>
      <c r="W17" s="7">
        <f t="shared" si="0"/>
        <v>398</v>
      </c>
      <c r="X17" s="44"/>
    </row>
    <row r="18" spans="1:24" ht="15" customHeight="1">
      <c r="A18" s="74"/>
      <c r="B18" s="15" t="s">
        <v>62</v>
      </c>
      <c r="C18" s="16">
        <v>3</v>
      </c>
      <c r="D18" s="17">
        <v>3</v>
      </c>
      <c r="E18" s="17">
        <v>4</v>
      </c>
      <c r="F18" s="17">
        <v>4</v>
      </c>
      <c r="G18" s="17">
        <v>0</v>
      </c>
      <c r="H18" s="17">
        <v>3</v>
      </c>
      <c r="I18" s="17">
        <v>1</v>
      </c>
      <c r="J18" s="17">
        <v>2</v>
      </c>
      <c r="K18" s="17">
        <v>1</v>
      </c>
      <c r="L18" s="17">
        <v>4</v>
      </c>
      <c r="M18" s="17">
        <v>1</v>
      </c>
      <c r="N18" s="17">
        <v>1</v>
      </c>
      <c r="O18" s="17">
        <v>7</v>
      </c>
      <c r="P18" s="17">
        <v>2</v>
      </c>
      <c r="Q18" s="17">
        <v>1</v>
      </c>
      <c r="R18" s="1">
        <f t="shared" si="1"/>
        <v>37</v>
      </c>
      <c r="S18" s="49">
        <f>R18/R17</f>
        <v>0.11246200607902736</v>
      </c>
      <c r="T18" s="42">
        <v>5</v>
      </c>
      <c r="U18" s="42">
        <v>2</v>
      </c>
      <c r="V18" s="42">
        <v>0</v>
      </c>
      <c r="W18" s="7">
        <f t="shared" si="0"/>
        <v>44</v>
      </c>
      <c r="X18" s="45">
        <f>W18/W17</f>
        <v>0.11055276381909548</v>
      </c>
    </row>
    <row r="19" spans="1:24" ht="15" customHeight="1">
      <c r="A19" s="73" t="s">
        <v>28</v>
      </c>
      <c r="B19" s="2" t="s">
        <v>61</v>
      </c>
      <c r="C19" s="7">
        <v>20</v>
      </c>
      <c r="D19" s="3">
        <v>19</v>
      </c>
      <c r="E19" s="3">
        <v>25</v>
      </c>
      <c r="F19" s="3">
        <v>21</v>
      </c>
      <c r="G19" s="3">
        <v>24</v>
      </c>
      <c r="H19" s="3">
        <v>21</v>
      </c>
      <c r="I19" s="3">
        <v>22</v>
      </c>
      <c r="J19" s="3">
        <v>19</v>
      </c>
      <c r="K19" s="3">
        <v>22</v>
      </c>
      <c r="L19" s="3">
        <v>20</v>
      </c>
      <c r="M19" s="3">
        <v>23</v>
      </c>
      <c r="N19" s="3">
        <v>25</v>
      </c>
      <c r="O19" s="3">
        <v>20</v>
      </c>
      <c r="P19" s="3">
        <v>20</v>
      </c>
      <c r="Q19" s="3">
        <v>12</v>
      </c>
      <c r="R19" s="1">
        <f t="shared" si="1"/>
        <v>313</v>
      </c>
      <c r="S19" s="28"/>
      <c r="T19" s="42">
        <v>32</v>
      </c>
      <c r="U19" s="42">
        <v>20</v>
      </c>
      <c r="V19" s="42">
        <v>12</v>
      </c>
      <c r="W19" s="7">
        <f t="shared" si="0"/>
        <v>377</v>
      </c>
      <c r="X19" s="44"/>
    </row>
    <row r="20" spans="1:24" ht="15" customHeight="1">
      <c r="A20" s="74"/>
      <c r="B20" s="2" t="s">
        <v>62</v>
      </c>
      <c r="C20" s="7">
        <v>2</v>
      </c>
      <c r="D20" s="3">
        <v>0</v>
      </c>
      <c r="E20" s="3">
        <v>2</v>
      </c>
      <c r="F20" s="3">
        <v>1</v>
      </c>
      <c r="G20" s="3">
        <v>6</v>
      </c>
      <c r="H20" s="3">
        <v>0</v>
      </c>
      <c r="I20" s="3">
        <v>1</v>
      </c>
      <c r="J20" s="3">
        <v>1</v>
      </c>
      <c r="K20" s="3">
        <v>3</v>
      </c>
      <c r="L20" s="3">
        <v>3</v>
      </c>
      <c r="M20" s="3">
        <v>1</v>
      </c>
      <c r="N20" s="3">
        <v>0</v>
      </c>
      <c r="O20" s="3">
        <v>3</v>
      </c>
      <c r="P20" s="3">
        <v>0</v>
      </c>
      <c r="Q20" s="3">
        <v>3</v>
      </c>
      <c r="R20" s="1">
        <f t="shared" si="1"/>
        <v>26</v>
      </c>
      <c r="S20" s="45">
        <f>R20/R19</f>
        <v>0.08306709265175719</v>
      </c>
      <c r="T20" s="42">
        <v>3</v>
      </c>
      <c r="U20" s="42">
        <v>0</v>
      </c>
      <c r="V20" s="42">
        <v>1</v>
      </c>
      <c r="W20" s="7">
        <f t="shared" si="0"/>
        <v>30</v>
      </c>
      <c r="X20" s="45">
        <f>W20/W19</f>
        <v>0.07957559681697612</v>
      </c>
    </row>
    <row r="21" spans="1:24" ht="15" customHeight="1">
      <c r="A21" s="73" t="s">
        <v>29</v>
      </c>
      <c r="B21" s="19" t="s">
        <v>61</v>
      </c>
      <c r="C21" s="20">
        <v>22</v>
      </c>
      <c r="D21" s="21">
        <v>20</v>
      </c>
      <c r="E21" s="21">
        <v>25</v>
      </c>
      <c r="F21" s="21">
        <v>20</v>
      </c>
      <c r="G21" s="21">
        <v>21</v>
      </c>
      <c r="H21" s="21">
        <v>25</v>
      </c>
      <c r="I21" s="21">
        <v>22</v>
      </c>
      <c r="J21" s="21">
        <v>20</v>
      </c>
      <c r="K21" s="21">
        <v>23</v>
      </c>
      <c r="L21" s="21">
        <v>21</v>
      </c>
      <c r="M21" s="21">
        <v>23</v>
      </c>
      <c r="N21" s="21">
        <v>24</v>
      </c>
      <c r="O21" s="21">
        <v>21</v>
      </c>
      <c r="P21" s="21">
        <v>22</v>
      </c>
      <c r="Q21" s="21">
        <v>10</v>
      </c>
      <c r="R21" s="1">
        <f t="shared" si="1"/>
        <v>319</v>
      </c>
      <c r="S21" s="38"/>
      <c r="T21" s="42">
        <v>27</v>
      </c>
      <c r="U21" s="42">
        <v>20</v>
      </c>
      <c r="V21" s="42">
        <v>10</v>
      </c>
      <c r="W21" s="7">
        <f t="shared" si="0"/>
        <v>376</v>
      </c>
      <c r="X21" s="44"/>
    </row>
    <row r="22" spans="1:24" ht="15" customHeight="1">
      <c r="A22" s="74"/>
      <c r="B22" s="19" t="s">
        <v>62</v>
      </c>
      <c r="C22" s="20">
        <v>2</v>
      </c>
      <c r="D22" s="21">
        <v>1</v>
      </c>
      <c r="E22" s="21">
        <v>2</v>
      </c>
      <c r="F22" s="21">
        <v>1</v>
      </c>
      <c r="G22" s="21">
        <v>0</v>
      </c>
      <c r="H22" s="21">
        <v>7</v>
      </c>
      <c r="I22" s="21">
        <v>5</v>
      </c>
      <c r="J22" s="21">
        <v>0</v>
      </c>
      <c r="K22" s="21">
        <v>3</v>
      </c>
      <c r="L22" s="21">
        <v>3</v>
      </c>
      <c r="M22" s="21">
        <v>2</v>
      </c>
      <c r="N22" s="21">
        <v>1</v>
      </c>
      <c r="O22" s="21">
        <v>5</v>
      </c>
      <c r="P22" s="21">
        <v>2</v>
      </c>
      <c r="Q22" s="21">
        <v>0</v>
      </c>
      <c r="R22" s="1">
        <f t="shared" si="1"/>
        <v>34</v>
      </c>
      <c r="S22" s="50">
        <f>R22/R21</f>
        <v>0.10658307210031348</v>
      </c>
      <c r="T22" s="42">
        <v>0</v>
      </c>
      <c r="U22" s="42">
        <v>1</v>
      </c>
      <c r="V22" s="42">
        <v>1</v>
      </c>
      <c r="W22" s="7">
        <f t="shared" si="0"/>
        <v>36</v>
      </c>
      <c r="X22" s="45">
        <f>W22/W21</f>
        <v>0.09574468085106383</v>
      </c>
    </row>
    <row r="23" spans="1:24" ht="15" customHeight="1">
      <c r="A23" s="73" t="s">
        <v>30</v>
      </c>
      <c r="B23" s="2" t="s">
        <v>61</v>
      </c>
      <c r="C23" s="7">
        <v>22</v>
      </c>
      <c r="D23" s="3">
        <v>20</v>
      </c>
      <c r="E23" s="3">
        <v>22</v>
      </c>
      <c r="F23" s="3">
        <v>20</v>
      </c>
      <c r="G23" s="3">
        <v>23</v>
      </c>
      <c r="H23" s="3">
        <v>22</v>
      </c>
      <c r="I23" s="3">
        <v>24</v>
      </c>
      <c r="J23" s="3">
        <v>23</v>
      </c>
      <c r="K23" s="3">
        <v>23</v>
      </c>
      <c r="L23" s="3">
        <v>22</v>
      </c>
      <c r="M23" s="3">
        <v>23</v>
      </c>
      <c r="N23" s="3">
        <v>25</v>
      </c>
      <c r="O23" s="3">
        <v>21</v>
      </c>
      <c r="P23" s="3">
        <v>21</v>
      </c>
      <c r="Q23" s="3">
        <v>10</v>
      </c>
      <c r="R23" s="1">
        <f t="shared" si="1"/>
        <v>321</v>
      </c>
      <c r="S23" s="28"/>
      <c r="T23" s="42">
        <v>28</v>
      </c>
      <c r="U23" s="42">
        <v>20</v>
      </c>
      <c r="V23" s="42">
        <v>9</v>
      </c>
      <c r="W23" s="7">
        <f t="shared" si="0"/>
        <v>378</v>
      </c>
      <c r="X23" s="44"/>
    </row>
    <row r="24" spans="1:24" ht="15" customHeight="1">
      <c r="A24" s="74"/>
      <c r="B24" s="2" t="s">
        <v>62</v>
      </c>
      <c r="C24" s="7">
        <v>4</v>
      </c>
      <c r="D24" s="3">
        <v>3</v>
      </c>
      <c r="E24" s="3">
        <v>0</v>
      </c>
      <c r="F24" s="3">
        <v>5</v>
      </c>
      <c r="G24" s="3">
        <v>6</v>
      </c>
      <c r="H24" s="3">
        <v>4</v>
      </c>
      <c r="I24" s="3">
        <v>5</v>
      </c>
      <c r="J24" s="3">
        <v>4</v>
      </c>
      <c r="K24" s="3">
        <v>5</v>
      </c>
      <c r="L24" s="3">
        <v>6</v>
      </c>
      <c r="M24" s="3">
        <v>2</v>
      </c>
      <c r="N24" s="3">
        <v>4</v>
      </c>
      <c r="O24" s="3">
        <v>5</v>
      </c>
      <c r="P24" s="3">
        <v>2</v>
      </c>
      <c r="Q24" s="3">
        <v>0</v>
      </c>
      <c r="R24" s="1">
        <f t="shared" si="1"/>
        <v>55</v>
      </c>
      <c r="S24" s="45">
        <f>R24/R23</f>
        <v>0.17133956386292834</v>
      </c>
      <c r="T24" s="42">
        <v>0</v>
      </c>
      <c r="U24" s="42">
        <v>1</v>
      </c>
      <c r="V24" s="42">
        <v>0</v>
      </c>
      <c r="W24" s="7">
        <f t="shared" si="0"/>
        <v>56</v>
      </c>
      <c r="X24" s="45">
        <f>W24/W23</f>
        <v>0.14814814814814814</v>
      </c>
    </row>
    <row r="25" spans="1:24" ht="15" customHeight="1">
      <c r="A25" s="73" t="s">
        <v>31</v>
      </c>
      <c r="B25" s="22" t="s">
        <v>61</v>
      </c>
      <c r="C25" s="23">
        <v>19</v>
      </c>
      <c r="D25" s="24">
        <v>20</v>
      </c>
      <c r="E25" s="24">
        <v>23</v>
      </c>
      <c r="F25" s="24">
        <v>18</v>
      </c>
      <c r="G25" s="24">
        <v>21</v>
      </c>
      <c r="H25" s="24">
        <v>22</v>
      </c>
      <c r="I25" s="24">
        <v>20</v>
      </c>
      <c r="J25" s="24">
        <v>21</v>
      </c>
      <c r="K25" s="24">
        <v>22</v>
      </c>
      <c r="L25" s="24">
        <v>20</v>
      </c>
      <c r="M25" s="24">
        <v>21</v>
      </c>
      <c r="N25" s="24">
        <v>19</v>
      </c>
      <c r="O25" s="24">
        <v>17</v>
      </c>
      <c r="P25" s="24">
        <v>20</v>
      </c>
      <c r="Q25" s="24">
        <v>10</v>
      </c>
      <c r="R25" s="1">
        <f t="shared" si="1"/>
        <v>293</v>
      </c>
      <c r="S25" s="40"/>
      <c r="T25" s="42">
        <v>28</v>
      </c>
      <c r="U25" s="42">
        <v>19</v>
      </c>
      <c r="V25" s="42">
        <v>10</v>
      </c>
      <c r="W25" s="7">
        <f t="shared" si="0"/>
        <v>350</v>
      </c>
      <c r="X25" s="44"/>
    </row>
    <row r="26" spans="1:24" ht="15" customHeight="1">
      <c r="A26" s="74"/>
      <c r="B26" s="59" t="s">
        <v>62</v>
      </c>
      <c r="C26" s="23">
        <v>0</v>
      </c>
      <c r="D26" s="24">
        <v>2</v>
      </c>
      <c r="E26" s="24">
        <v>0</v>
      </c>
      <c r="F26" s="24">
        <v>0</v>
      </c>
      <c r="G26" s="24">
        <v>2</v>
      </c>
      <c r="H26" s="24">
        <v>0</v>
      </c>
      <c r="I26" s="24">
        <v>2</v>
      </c>
      <c r="J26" s="24">
        <v>3</v>
      </c>
      <c r="K26" s="24">
        <v>0</v>
      </c>
      <c r="L26" s="24">
        <v>0</v>
      </c>
      <c r="M26" s="24">
        <v>0</v>
      </c>
      <c r="N26" s="24">
        <v>0</v>
      </c>
      <c r="O26" s="24">
        <v>1</v>
      </c>
      <c r="P26" s="24">
        <v>0</v>
      </c>
      <c r="Q26" s="24">
        <v>0</v>
      </c>
      <c r="R26" s="1">
        <f t="shared" si="1"/>
        <v>10</v>
      </c>
      <c r="S26" s="51">
        <f>R26/R25</f>
        <v>0.034129692832764506</v>
      </c>
      <c r="T26" s="42">
        <v>3</v>
      </c>
      <c r="U26" s="42">
        <v>0</v>
      </c>
      <c r="V26" s="42">
        <v>1</v>
      </c>
      <c r="W26" s="7">
        <f t="shared" si="0"/>
        <v>14</v>
      </c>
      <c r="X26" s="45">
        <f>W26/W25</f>
        <v>0.04</v>
      </c>
    </row>
    <row r="27" spans="1:24" ht="19.5" customHeight="1">
      <c r="A27" s="86" t="s">
        <v>66</v>
      </c>
      <c r="B27" s="87"/>
      <c r="C27" s="55">
        <f>(C3+C5+C7+C9+C11+C13+C15+C17+C19+C21+C23+C25)/12</f>
        <v>22.083333333333332</v>
      </c>
      <c r="D27" s="55">
        <f aca="true" t="shared" si="2" ref="D27:Q27">(D3+D5+D7+D9+D11+D13+D15+D17+D19+D21+D23+D25)/12</f>
        <v>22.25</v>
      </c>
      <c r="E27" s="55">
        <f t="shared" si="2"/>
        <v>24.833333333333332</v>
      </c>
      <c r="F27" s="55">
        <f t="shared" si="2"/>
        <v>23.166666666666668</v>
      </c>
      <c r="G27" s="55">
        <f t="shared" si="2"/>
        <v>22.833333333333332</v>
      </c>
      <c r="H27" s="55">
        <f t="shared" si="2"/>
        <v>23.666666666666668</v>
      </c>
      <c r="I27" s="55">
        <f t="shared" si="2"/>
        <v>24.583333333333332</v>
      </c>
      <c r="J27" s="55">
        <f t="shared" si="2"/>
        <v>22.416666666666668</v>
      </c>
      <c r="K27" s="55">
        <f t="shared" si="2"/>
        <v>24.75</v>
      </c>
      <c r="L27" s="55">
        <f t="shared" si="2"/>
        <v>20.25</v>
      </c>
      <c r="M27" s="55">
        <f t="shared" si="2"/>
        <v>22.416666666666668</v>
      </c>
      <c r="N27" s="55">
        <f t="shared" si="2"/>
        <v>22.333333333333332</v>
      </c>
      <c r="O27" s="55">
        <f t="shared" si="2"/>
        <v>20.916666666666668</v>
      </c>
      <c r="P27" s="55">
        <f t="shared" si="2"/>
        <v>17.75</v>
      </c>
      <c r="Q27" s="55">
        <f t="shared" si="2"/>
        <v>12.25</v>
      </c>
      <c r="R27" s="53"/>
      <c r="S27" s="54"/>
      <c r="T27" s="55">
        <f>(T3+T5+T7+T9+T11+T13+T15+T17+T19+T21+T23+T25)/12</f>
        <v>36.083333333333336</v>
      </c>
      <c r="U27" s="55">
        <f>(U3+U5+U7+U9+U11+U13+U15+U17+U19+U21+U23+U25)/12</f>
        <v>20.083333333333332</v>
      </c>
      <c r="V27" s="55">
        <f>(V3+V5+V7+V9+V11+V13+V15+V17+V19+V21+V23+V25)/12</f>
        <v>10.666666666666666</v>
      </c>
      <c r="W27" s="52"/>
      <c r="X27" s="54"/>
    </row>
    <row r="28" spans="1:24" ht="19.5" customHeight="1">
      <c r="A28" s="86" t="s">
        <v>67</v>
      </c>
      <c r="B28" s="87"/>
      <c r="C28" s="52">
        <f>C4+C6+C8++C10+C12+C14+C16+C18+C20+C22+C24+C26</f>
        <v>26</v>
      </c>
      <c r="D28" s="52">
        <f aca="true" t="shared" si="3" ref="D28:Q28">D4+D6+D8++D10+D12+D14+D16+D18+D20+D22+D24+D26</f>
        <v>32</v>
      </c>
      <c r="E28" s="52">
        <f t="shared" si="3"/>
        <v>27</v>
      </c>
      <c r="F28" s="52">
        <f t="shared" si="3"/>
        <v>34</v>
      </c>
      <c r="G28" s="52">
        <f t="shared" si="3"/>
        <v>22</v>
      </c>
      <c r="H28" s="52">
        <f t="shared" si="3"/>
        <v>22</v>
      </c>
      <c r="I28" s="52">
        <f t="shared" si="3"/>
        <v>46</v>
      </c>
      <c r="J28" s="52">
        <f t="shared" si="3"/>
        <v>33</v>
      </c>
      <c r="K28" s="52">
        <f t="shared" si="3"/>
        <v>48</v>
      </c>
      <c r="L28" s="52">
        <f t="shared" si="3"/>
        <v>31</v>
      </c>
      <c r="M28" s="52">
        <f t="shared" si="3"/>
        <v>24</v>
      </c>
      <c r="N28" s="52">
        <f t="shared" si="3"/>
        <v>18</v>
      </c>
      <c r="O28" s="52">
        <f t="shared" si="3"/>
        <v>55</v>
      </c>
      <c r="P28" s="52">
        <f t="shared" si="3"/>
        <v>21</v>
      </c>
      <c r="Q28" s="52">
        <f t="shared" si="3"/>
        <v>13</v>
      </c>
      <c r="R28" s="53"/>
      <c r="S28" s="54"/>
      <c r="T28" s="52">
        <f>T4+T6+T8++T10+T12+T14+T16+T18+T20+T22+T24+T26</f>
        <v>49</v>
      </c>
      <c r="U28" s="52">
        <f>U4+U6+U8++U10+U12+U14+U16+U18+U20+U22+U24+U26</f>
        <v>19</v>
      </c>
      <c r="V28" s="52">
        <f>V4+V6+V8++V10+V12+V14+V16+V18+V20+V22+V24+V26</f>
        <v>9</v>
      </c>
      <c r="W28" s="52"/>
      <c r="X28" s="54"/>
    </row>
    <row r="29" spans="1:24" ht="19.5" customHeight="1">
      <c r="A29" s="86" t="s">
        <v>68</v>
      </c>
      <c r="B29" s="87"/>
      <c r="C29" s="56">
        <f>C28/C27</f>
        <v>1.1773584905660377</v>
      </c>
      <c r="D29" s="56">
        <f aca="true" t="shared" si="4" ref="D29:Q29">D28/D27</f>
        <v>1.4382022471910112</v>
      </c>
      <c r="E29" s="56">
        <f t="shared" si="4"/>
        <v>1.087248322147651</v>
      </c>
      <c r="F29" s="56">
        <f t="shared" si="4"/>
        <v>1.4676258992805755</v>
      </c>
      <c r="G29" s="56">
        <f t="shared" si="4"/>
        <v>0.9635036496350365</v>
      </c>
      <c r="H29" s="56">
        <f t="shared" si="4"/>
        <v>0.9295774647887324</v>
      </c>
      <c r="I29" s="56">
        <f t="shared" si="4"/>
        <v>1.8711864406779661</v>
      </c>
      <c r="J29" s="56">
        <f t="shared" si="4"/>
        <v>1.4721189591078065</v>
      </c>
      <c r="K29" s="56">
        <f t="shared" si="4"/>
        <v>1.9393939393939394</v>
      </c>
      <c r="L29" s="56">
        <f t="shared" si="4"/>
        <v>1.5308641975308641</v>
      </c>
      <c r="M29" s="56">
        <f t="shared" si="4"/>
        <v>1.070631970260223</v>
      </c>
      <c r="N29" s="56">
        <f t="shared" si="4"/>
        <v>0.8059701492537313</v>
      </c>
      <c r="O29" s="56">
        <f t="shared" si="4"/>
        <v>2.6294820717131473</v>
      </c>
      <c r="P29" s="56">
        <f t="shared" si="4"/>
        <v>1.1830985915492958</v>
      </c>
      <c r="Q29" s="56">
        <f t="shared" si="4"/>
        <v>1.0612244897959184</v>
      </c>
      <c r="R29" s="57"/>
      <c r="S29" s="58"/>
      <c r="T29" s="56">
        <f>T28/T27</f>
        <v>1.3579676674364896</v>
      </c>
      <c r="U29" s="56">
        <f>U28/U27</f>
        <v>0.9460580912863071</v>
      </c>
      <c r="V29" s="56">
        <f>V28/V27</f>
        <v>0.84375</v>
      </c>
      <c r="W29" s="52"/>
      <c r="X29" s="54"/>
    </row>
    <row r="30" spans="10:24" ht="15" customHeight="1">
      <c r="J30" s="81" t="s">
        <v>64</v>
      </c>
      <c r="K30" s="81"/>
      <c r="L30" s="81"/>
      <c r="M30" s="81"/>
      <c r="N30" s="81"/>
      <c r="O30" s="83" t="s">
        <v>65</v>
      </c>
      <c r="P30" s="83"/>
      <c r="Q30" s="83"/>
      <c r="R30" s="83"/>
      <c r="S30" s="83"/>
      <c r="T30" s="83"/>
      <c r="U30" s="83"/>
      <c r="V30" s="83"/>
      <c r="W30" s="83"/>
      <c r="X30" s="83"/>
    </row>
  </sheetData>
  <mergeCells count="19">
    <mergeCell ref="O30:X30"/>
    <mergeCell ref="A1:W1"/>
    <mergeCell ref="A13:A14"/>
    <mergeCell ref="A15:A16"/>
    <mergeCell ref="A17:A18"/>
    <mergeCell ref="A5:A6"/>
    <mergeCell ref="A7:A8"/>
    <mergeCell ref="A2:B2"/>
    <mergeCell ref="A21:A22"/>
    <mergeCell ref="A23:A24"/>
    <mergeCell ref="J30:N30"/>
    <mergeCell ref="A25:A26"/>
    <mergeCell ref="A19:A20"/>
    <mergeCell ref="A3:A4"/>
    <mergeCell ref="A9:A10"/>
    <mergeCell ref="A11:A12"/>
    <mergeCell ref="A27:B27"/>
    <mergeCell ref="A28:B28"/>
    <mergeCell ref="A29:B29"/>
  </mergeCells>
  <printOptions/>
  <pageMargins left="0.47" right="0.61" top="0.54" bottom="0.45" header="0.24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job</cp:lastModifiedBy>
  <cp:lastPrinted>2006-11-04T09:54:59Z</cp:lastPrinted>
  <dcterms:created xsi:type="dcterms:W3CDTF">2006-10-30T00:53:24Z</dcterms:created>
  <dcterms:modified xsi:type="dcterms:W3CDTF">2007-03-29T08:30:05Z</dcterms:modified>
  <cp:category/>
  <cp:version/>
  <cp:contentType/>
  <cp:contentStatus/>
</cp:coreProperties>
</file>